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20550" windowHeight="8115" tabRatio="890" firstSheet="14" activeTab="31"/>
  </bookViews>
  <sheets>
    <sheet name="F" sheetId="60" r:id="rId1"/>
    <sheet name="P" sheetId="107" r:id="rId2"/>
    <sheet name="C" sheetId="62" r:id="rId3"/>
    <sheet name="D" sheetId="140" r:id="rId4"/>
    <sheet name="Notes to the Financial Statemen" sheetId="108" r:id="rId5"/>
    <sheet name="R1" sheetId="64" r:id="rId6"/>
    <sheet name="R2" sheetId="65" r:id="rId7"/>
    <sheet name="R3" sheetId="66" r:id="rId8"/>
    <sheet name="R4" sheetId="67" r:id="rId9"/>
    <sheet name="E1" sheetId="68" r:id="rId10"/>
    <sheet name="E5" sheetId="73" r:id="rId11"/>
    <sheet name="E2" sheetId="69" r:id="rId12"/>
    <sheet name="E3(1)" sheetId="70" r:id="rId13"/>
    <sheet name="E3(ii)(1)" sheetId="112" r:id="rId14"/>
    <sheet name="E4(1)" sheetId="71" r:id="rId15"/>
    <sheet name="E6(1)" sheetId="74" r:id="rId16"/>
    <sheet name="G1" sheetId="75" r:id="rId17"/>
    <sheet name="G2" sheetId="76" r:id="rId18"/>
    <sheet name="G3" sheetId="77" r:id="rId19"/>
    <sheet name="G4" sheetId="115" r:id="rId20"/>
    <sheet name="G5" sheetId="141" r:id="rId21"/>
    <sheet name="G6" sheetId="113" r:id="rId22"/>
    <sheet name="G7" sheetId="114" r:id="rId23"/>
    <sheet name="Note (i)" sheetId="79" r:id="rId24"/>
    <sheet name="Note (ii) " sheetId="80" r:id="rId25"/>
    <sheet name="Note(iii)" sheetId="110" r:id="rId26"/>
    <sheet name="Note (iv)" sheetId="84" r:id="rId27"/>
    <sheet name="Note (v)" sheetId="85" r:id="rId28"/>
    <sheet name="Note(vi)" sheetId="116" r:id="rId29"/>
    <sheet name="Note (vii)" sheetId="86" r:id="rId30"/>
    <sheet name="Note (viii)" sheetId="117" r:id="rId31"/>
    <sheet name="ZZ-R1R.DBF" sheetId="142" r:id="rId32"/>
    <sheet name="ZZZ-PG1.DBF" sheetId="143" r:id="rId33"/>
    <sheet name="Sheet2" sheetId="176" r:id="rId34"/>
  </sheets>
  <definedNames>
    <definedName name="_xlnm.Print_Area" localSheetId="2">'C'!$A$1:$D$60</definedName>
    <definedName name="_xlnm.Print_Area" localSheetId="3">D!$A$1:$F$44</definedName>
    <definedName name="_xlnm.Print_Area" localSheetId="9">'E1'!$A$1:$J$26</definedName>
    <definedName name="_xlnm.Print_Area" localSheetId="11">'E2'!$A$1:$L$110</definedName>
    <definedName name="_xlnm.Print_Area" localSheetId="12">'E3(1)'!$A$1:$M$111</definedName>
    <definedName name="_xlnm.Print_Area" localSheetId="13">'E3(ii)(1)'!$A$1:$G$129</definedName>
    <definedName name="_xlnm.Print_Area" localSheetId="14">'E4(1)'!$A$1:$I$129</definedName>
    <definedName name="_xlnm.Print_Area" localSheetId="10">'E5'!$A$1:$J$35</definedName>
    <definedName name="_xlnm.Print_Area" localSheetId="15">'E6(1)'!$A$1:$M$36</definedName>
    <definedName name="_xlnm.Print_Area" localSheetId="0">F!$A$1:$J$50</definedName>
    <definedName name="_xlnm.Print_Area" localSheetId="16">'G1'!$A$1:$O$31</definedName>
    <definedName name="_xlnm.Print_Area" localSheetId="17">'G2'!$A$1:$J$26</definedName>
    <definedName name="_xlnm.Print_Area" localSheetId="18">'G3'!$A$1:$N$32</definedName>
    <definedName name="_xlnm.Print_Area" localSheetId="19">'G4'!$A$1:$AF$35</definedName>
    <definedName name="_xlnm.Print_Area" localSheetId="21">'G6'!$A$1:$I$47</definedName>
    <definedName name="_xlnm.Print_Area" localSheetId="22">'G7'!$A$1:$I$40</definedName>
    <definedName name="_xlnm.Print_Area" localSheetId="23">'Note (i)'!$A$1:$M$42</definedName>
    <definedName name="_xlnm.Print_Area" localSheetId="24">'Note (ii) '!$A$1:$K$32</definedName>
    <definedName name="_xlnm.Print_Area" localSheetId="26">'Note (iv)'!$A$1:$E$39</definedName>
    <definedName name="_xlnm.Print_Area" localSheetId="27">'Note (v)'!$A$1:$E$35</definedName>
    <definedName name="_xlnm.Print_Area" localSheetId="29">'Note (vii)'!$A$1:$H$33</definedName>
    <definedName name="_xlnm.Print_Area" localSheetId="30">'Note (viii)'!$A$1:$J$35</definedName>
    <definedName name="_xlnm.Print_Area" localSheetId="25">'Note(iii)'!$A$1:$J$34</definedName>
    <definedName name="_xlnm.Print_Area" localSheetId="28">'Note(vi)'!$A$1:$H$35</definedName>
    <definedName name="_xlnm.Print_Area" localSheetId="4">'Notes to the Financial Statemen'!$A$1:$B$31</definedName>
    <definedName name="_xlnm.Print_Area" localSheetId="1">P!$A$1:$H$56</definedName>
    <definedName name="_xlnm.Print_Area" localSheetId="5">'R1'!$A$1:$N$46</definedName>
    <definedName name="_xlnm.Print_Area" localSheetId="6">'R2'!$A$1:$I$47</definedName>
    <definedName name="_xlnm.Print_Area" localSheetId="7">'R3'!$A$1:$G$36</definedName>
    <definedName name="_xlnm.Print_Area" localSheetId="8">'R4'!$A$1:$H$33</definedName>
    <definedName name="_xlnm.Print_Area">#REF!</definedName>
    <definedName name="_xlnm.Print_Titles" localSheetId="3">D!$5:$5</definedName>
    <definedName name="_xlnm.Print_Titles" localSheetId="9">'E1'!$1:$10</definedName>
    <definedName name="_xlnm.Print_Titles" localSheetId="11">'E2'!$6:$9</definedName>
    <definedName name="_xlnm.Print_Titles" localSheetId="12">'E3(1)'!$1:$8</definedName>
    <definedName name="_xlnm.Print_Titles" localSheetId="13">'E3(ii)(1)'!$1:$9</definedName>
    <definedName name="_xlnm.Print_Titles" localSheetId="14">'E4(1)'!$1:$9</definedName>
    <definedName name="_xlnm.Print_Titles">#REF!</definedName>
    <definedName name="PRINT_TITLES_MI" localSheetId="12">#REF!</definedName>
    <definedName name="PRINT_TITLES_MI" localSheetId="14">#REF!</definedName>
    <definedName name="PRINT_TITLES_MI" localSheetId="10">#REF!</definedName>
    <definedName name="PRINT_TITLES_MI" localSheetId="15">#REF!</definedName>
    <definedName name="PRINT_TITLES_MI" localSheetId="29">#REF!</definedName>
    <definedName name="PRINT_TITLES_MI" localSheetId="30">#REF!</definedName>
    <definedName name="PRINT_TITLES_MI" localSheetId="25">#REF!</definedName>
    <definedName name="PRINT_TITLES_MI" localSheetId="1">#REF!</definedName>
    <definedName name="PRINT_TITLES_MI" localSheetId="8">#REF!</definedName>
    <definedName name="PRINT_TITLES_MI">#REF!</definedName>
  </definedNames>
  <calcPr calcId="144525"/>
</workbook>
</file>

<file path=xl/calcChain.xml><?xml version="1.0" encoding="utf-8"?>
<calcChain xmlns="http://schemas.openxmlformats.org/spreadsheetml/2006/main">
  <c r="L22" i="75" l="1"/>
  <c r="E21" i="115" l="1"/>
  <c r="B27" i="141" l="1"/>
  <c r="B25" i="141"/>
  <c r="B23" i="141"/>
  <c r="B21" i="141"/>
  <c r="B19" i="141"/>
  <c r="B17" i="141"/>
  <c r="B13" i="141"/>
  <c r="B11" i="141"/>
  <c r="B9" i="141"/>
  <c r="B7" i="141"/>
  <c r="L42" i="75" l="1"/>
  <c r="K42" i="75"/>
  <c r="M20" i="77"/>
  <c r="M19" i="77"/>
  <c r="M16" i="77"/>
  <c r="L10" i="77"/>
  <c r="K10" i="77"/>
  <c r="I10" i="77"/>
  <c r="H10" i="77"/>
  <c r="L9" i="77"/>
  <c r="K9" i="77"/>
  <c r="I9" i="77"/>
  <c r="H9" i="77"/>
  <c r="M56" i="77"/>
  <c r="M55" i="77"/>
  <c r="I56" i="77"/>
  <c r="I55" i="77"/>
  <c r="G56" i="77"/>
  <c r="G55" i="77"/>
  <c r="F56" i="77"/>
  <c r="F55" i="77"/>
  <c r="M51" i="77"/>
  <c r="M50" i="77"/>
  <c r="I51" i="77"/>
  <c r="I50" i="77"/>
  <c r="G51" i="77"/>
  <c r="G50" i="77"/>
  <c r="F51" i="77"/>
  <c r="F50" i="77"/>
  <c r="C16" i="77"/>
  <c r="G8" i="77" s="1"/>
  <c r="M46" i="77" l="1"/>
  <c r="M45" i="77"/>
  <c r="J46" i="77"/>
  <c r="J45" i="77"/>
  <c r="I46" i="77"/>
  <c r="I45" i="77"/>
  <c r="H46" i="77"/>
  <c r="H45" i="77"/>
  <c r="G46" i="77"/>
  <c r="G45" i="77"/>
  <c r="F46" i="77"/>
  <c r="F45" i="77"/>
  <c r="M15" i="77"/>
  <c r="K8" i="77"/>
  <c r="I8" i="77"/>
  <c r="H8" i="77"/>
  <c r="K7" i="77"/>
  <c r="I7" i="77"/>
  <c r="H7" i="77"/>
  <c r="J16" i="77"/>
  <c r="I16" i="77"/>
  <c r="H16" i="77"/>
  <c r="G16" i="77"/>
  <c r="M41" i="77"/>
  <c r="M40" i="77"/>
  <c r="J41" i="77"/>
  <c r="J40" i="77"/>
  <c r="I41" i="77"/>
  <c r="I40" i="77"/>
  <c r="H41" i="77"/>
  <c r="H40" i="77"/>
  <c r="G41" i="77"/>
  <c r="G40" i="77"/>
  <c r="F41" i="77"/>
  <c r="F40" i="77"/>
  <c r="J57" i="77"/>
  <c r="H57" i="77"/>
  <c r="I57" i="77"/>
  <c r="G57" i="77"/>
  <c r="J52" i="77"/>
  <c r="H52" i="77"/>
  <c r="G52" i="77"/>
  <c r="K50" i="77"/>
  <c r="I20" i="77"/>
  <c r="G20" i="77"/>
  <c r="F20" i="77"/>
  <c r="D20" i="77" s="1"/>
  <c r="C20" i="77"/>
  <c r="G10" i="77" s="1"/>
  <c r="I19" i="77"/>
  <c r="G19" i="77"/>
  <c r="F19" i="77"/>
  <c r="D19" i="77" s="1"/>
  <c r="C19" i="77"/>
  <c r="G9" i="77" s="1"/>
  <c r="F16" i="77"/>
  <c r="D16" i="77" s="1"/>
  <c r="J15" i="77"/>
  <c r="I15" i="77"/>
  <c r="H15" i="77"/>
  <c r="G15" i="77"/>
  <c r="F15" i="77"/>
  <c r="D15" i="77" s="1"/>
  <c r="C15" i="77"/>
  <c r="G7" i="77" s="1"/>
  <c r="A4" i="77"/>
  <c r="M53" i="77" l="1"/>
  <c r="F57" i="77"/>
  <c r="I52" i="77"/>
  <c r="K51" i="77"/>
  <c r="K52" i="77" s="1"/>
  <c r="J47" i="77"/>
  <c r="I47" i="77"/>
  <c r="H47" i="77"/>
  <c r="G47" i="77"/>
  <c r="F47" i="77"/>
  <c r="J42" i="77"/>
  <c r="I42" i="77"/>
  <c r="H42" i="77"/>
  <c r="G42" i="77"/>
  <c r="K41" i="77"/>
  <c r="K40" i="77"/>
  <c r="M43" i="77" s="1"/>
  <c r="K45" i="77"/>
  <c r="M48" i="77" s="1"/>
  <c r="F42" i="77"/>
  <c r="K46" i="77"/>
  <c r="F52" i="77"/>
  <c r="K56" i="77"/>
  <c r="K55" i="77"/>
  <c r="M58" i="77" s="1"/>
  <c r="K20" i="77"/>
  <c r="P20" i="77" s="1"/>
  <c r="K19" i="77"/>
  <c r="P19" i="77" s="1"/>
  <c r="K15" i="77"/>
  <c r="P15" i="77" s="1"/>
  <c r="K16" i="77"/>
  <c r="P16" i="77" s="1"/>
  <c r="K47" i="77" l="1"/>
  <c r="K42" i="77"/>
  <c r="K57" i="77"/>
  <c r="I41" i="76" l="1"/>
  <c r="I40" i="76"/>
  <c r="G41" i="76"/>
  <c r="G40" i="76"/>
  <c r="F41" i="76"/>
  <c r="F40" i="76"/>
  <c r="E41" i="76"/>
  <c r="E40" i="76"/>
  <c r="I36" i="76"/>
  <c r="I35" i="76"/>
  <c r="G36" i="76"/>
  <c r="G35" i="76"/>
  <c r="F36" i="76"/>
  <c r="F35" i="76"/>
  <c r="E36" i="76"/>
  <c r="E35" i="76"/>
  <c r="I31" i="76"/>
  <c r="I30" i="76"/>
  <c r="G31" i="76"/>
  <c r="G30" i="76"/>
  <c r="F31" i="76"/>
  <c r="F30" i="76"/>
  <c r="E31" i="76"/>
  <c r="E30" i="76"/>
  <c r="I13" i="76"/>
  <c r="I11" i="76"/>
  <c r="I9" i="76"/>
  <c r="G13" i="76"/>
  <c r="G11" i="76"/>
  <c r="G9" i="76"/>
  <c r="F13" i="76"/>
  <c r="F11" i="76"/>
  <c r="F9" i="76"/>
  <c r="E13" i="76"/>
  <c r="E11" i="76"/>
  <c r="E9" i="76"/>
  <c r="B13" i="76"/>
  <c r="B11" i="76"/>
  <c r="B9" i="76"/>
  <c r="A4" i="76"/>
  <c r="N13" i="75"/>
  <c r="N41" i="75"/>
  <c r="N40" i="75"/>
  <c r="I41" i="75"/>
  <c r="I40" i="75"/>
  <c r="H41" i="75"/>
  <c r="H42" i="75" s="1"/>
  <c r="H40" i="75"/>
  <c r="F41" i="75"/>
  <c r="F40" i="75"/>
  <c r="E41" i="75"/>
  <c r="E42" i="75" s="1"/>
  <c r="E40" i="75"/>
  <c r="D41" i="75"/>
  <c r="D40" i="75"/>
  <c r="I13" i="75"/>
  <c r="H13" i="75"/>
  <c r="F13" i="75"/>
  <c r="E13" i="75"/>
  <c r="D13" i="75"/>
  <c r="B13" i="75" s="1"/>
  <c r="A13" i="75"/>
  <c r="A5" i="75"/>
  <c r="J24" i="74"/>
  <c r="I24" i="74"/>
  <c r="H24" i="74"/>
  <c r="G24" i="74"/>
  <c r="F24" i="74"/>
  <c r="E24" i="74"/>
  <c r="D24" i="74"/>
  <c r="C24" i="74"/>
  <c r="J23" i="74"/>
  <c r="I23" i="74"/>
  <c r="H23" i="74"/>
  <c r="G23" i="74"/>
  <c r="F23" i="74"/>
  <c r="E23" i="74"/>
  <c r="D23" i="74"/>
  <c r="C23" i="74"/>
  <c r="J22" i="74"/>
  <c r="I22" i="74"/>
  <c r="H22" i="74"/>
  <c r="G22" i="74"/>
  <c r="F22" i="74"/>
  <c r="E22" i="74"/>
  <c r="D22" i="74"/>
  <c r="C22" i="74"/>
  <c r="J21" i="74"/>
  <c r="I21" i="74"/>
  <c r="H21" i="74"/>
  <c r="G21" i="74"/>
  <c r="F21" i="74"/>
  <c r="E21" i="74"/>
  <c r="D21" i="74"/>
  <c r="C21" i="74"/>
  <c r="J20" i="74"/>
  <c r="I20" i="74"/>
  <c r="H20" i="74"/>
  <c r="G20" i="74"/>
  <c r="F20" i="74"/>
  <c r="E20" i="74"/>
  <c r="D20" i="74"/>
  <c r="C20" i="74"/>
  <c r="J19" i="74"/>
  <c r="I19" i="74"/>
  <c r="H19" i="74"/>
  <c r="G19" i="74"/>
  <c r="F19" i="74"/>
  <c r="E19" i="74"/>
  <c r="D19" i="74"/>
  <c r="C19" i="74"/>
  <c r="J18" i="74"/>
  <c r="I18" i="74"/>
  <c r="H18" i="74"/>
  <c r="G18" i="74"/>
  <c r="F18" i="74"/>
  <c r="E18" i="74"/>
  <c r="D18" i="74"/>
  <c r="C18" i="74"/>
  <c r="J17" i="74"/>
  <c r="I17" i="74"/>
  <c r="H17" i="74"/>
  <c r="G17" i="74"/>
  <c r="F17" i="74"/>
  <c r="E17" i="74"/>
  <c r="D17" i="74"/>
  <c r="C17" i="74"/>
  <c r="J16" i="74"/>
  <c r="I16" i="74"/>
  <c r="H16" i="74"/>
  <c r="G16" i="74"/>
  <c r="F16" i="74"/>
  <c r="E16" i="74"/>
  <c r="D16" i="74"/>
  <c r="C16" i="74"/>
  <c r="J15" i="74"/>
  <c r="I15" i="74"/>
  <c r="H15" i="74"/>
  <c r="G15" i="74"/>
  <c r="F15" i="74"/>
  <c r="E15" i="74"/>
  <c r="D15" i="74"/>
  <c r="C15" i="74"/>
  <c r="I10" i="74"/>
  <c r="G10" i="74"/>
  <c r="E10" i="74"/>
  <c r="C10" i="74"/>
  <c r="A8" i="74"/>
  <c r="A7" i="74"/>
  <c r="H570" i="71"/>
  <c r="F570" i="71"/>
  <c r="E570" i="71"/>
  <c r="C570" i="71"/>
  <c r="A570" i="71"/>
  <c r="H569" i="71"/>
  <c r="F569" i="71"/>
  <c r="E569" i="71"/>
  <c r="C569" i="71"/>
  <c r="A569" i="71"/>
  <c r="H568" i="71"/>
  <c r="F568" i="71"/>
  <c r="E568" i="71"/>
  <c r="C568" i="71"/>
  <c r="A568" i="71"/>
  <c r="H567" i="71"/>
  <c r="F567" i="71"/>
  <c r="E567" i="71"/>
  <c r="C567" i="71"/>
  <c r="A567" i="71"/>
  <c r="H566" i="71"/>
  <c r="F566" i="71"/>
  <c r="E566" i="71"/>
  <c r="C566" i="71"/>
  <c r="A566" i="71"/>
  <c r="H565" i="71"/>
  <c r="F565" i="71"/>
  <c r="E565" i="71"/>
  <c r="C565" i="71"/>
  <c r="A565" i="71"/>
  <c r="H564" i="71"/>
  <c r="F564" i="71"/>
  <c r="E564" i="71"/>
  <c r="C564" i="71"/>
  <c r="A564" i="71"/>
  <c r="H563" i="71"/>
  <c r="F563" i="71"/>
  <c r="E563" i="71"/>
  <c r="C563" i="71"/>
  <c r="A563" i="71"/>
  <c r="H562" i="71"/>
  <c r="F562" i="71"/>
  <c r="E562" i="71"/>
  <c r="C562" i="71"/>
  <c r="A562" i="71"/>
  <c r="H561" i="71"/>
  <c r="F561" i="71"/>
  <c r="E561" i="71"/>
  <c r="C561" i="71"/>
  <c r="A561" i="71"/>
  <c r="H560" i="71"/>
  <c r="F560" i="71"/>
  <c r="E560" i="71"/>
  <c r="C560" i="71"/>
  <c r="A560" i="71"/>
  <c r="H559" i="71"/>
  <c r="F559" i="71"/>
  <c r="E559" i="71"/>
  <c r="C559" i="71"/>
  <c r="A559" i="71"/>
  <c r="H558" i="71"/>
  <c r="F558" i="71"/>
  <c r="E558" i="71"/>
  <c r="C558" i="71"/>
  <c r="A558" i="71"/>
  <c r="H557" i="71"/>
  <c r="F557" i="71"/>
  <c r="E557" i="71"/>
  <c r="C557" i="71"/>
  <c r="A557" i="71"/>
  <c r="H556" i="71"/>
  <c r="F556" i="71"/>
  <c r="E556" i="71"/>
  <c r="C556" i="71"/>
  <c r="A556" i="71"/>
  <c r="H555" i="71"/>
  <c r="F555" i="71"/>
  <c r="E555" i="71"/>
  <c r="C555" i="71"/>
  <c r="A555" i="71"/>
  <c r="H554" i="71"/>
  <c r="F554" i="71"/>
  <c r="E554" i="71"/>
  <c r="C554" i="71"/>
  <c r="A554" i="71"/>
  <c r="H553" i="71"/>
  <c r="F553" i="71"/>
  <c r="E553" i="71"/>
  <c r="C553" i="71"/>
  <c r="A553" i="71"/>
  <c r="H552" i="71"/>
  <c r="F552" i="71"/>
  <c r="E552" i="71"/>
  <c r="C552" i="71"/>
  <c r="A552" i="71"/>
  <c r="H551" i="71"/>
  <c r="F551" i="71"/>
  <c r="E551" i="71"/>
  <c r="C551" i="71"/>
  <c r="A551" i="71"/>
  <c r="H550" i="71"/>
  <c r="F550" i="71"/>
  <c r="E550" i="71"/>
  <c r="C550" i="71"/>
  <c r="A550" i="71"/>
  <c r="H549" i="71"/>
  <c r="F549" i="71"/>
  <c r="E549" i="71"/>
  <c r="C549" i="71"/>
  <c r="A549" i="71"/>
  <c r="H548" i="71"/>
  <c r="F548" i="71"/>
  <c r="E548" i="71"/>
  <c r="C548" i="71"/>
  <c r="A548" i="71"/>
  <c r="H547" i="71"/>
  <c r="F547" i="71"/>
  <c r="E547" i="71"/>
  <c r="C547" i="71"/>
  <c r="A547" i="71"/>
  <c r="H546" i="71"/>
  <c r="F546" i="71"/>
  <c r="E546" i="71"/>
  <c r="C546" i="71"/>
  <c r="A546" i="71"/>
  <c r="H545" i="71"/>
  <c r="F545" i="71"/>
  <c r="E545" i="71"/>
  <c r="C545" i="71"/>
  <c r="A545" i="71"/>
  <c r="H544" i="71"/>
  <c r="F544" i="71"/>
  <c r="E544" i="71"/>
  <c r="C544" i="71"/>
  <c r="A544" i="71"/>
  <c r="H543" i="71"/>
  <c r="F543" i="71"/>
  <c r="E543" i="71"/>
  <c r="C543" i="71"/>
  <c r="A543" i="71"/>
  <c r="H542" i="71"/>
  <c r="F542" i="71"/>
  <c r="E542" i="71"/>
  <c r="C542" i="71"/>
  <c r="A542" i="71"/>
  <c r="H541" i="71"/>
  <c r="F541" i="71"/>
  <c r="E541" i="71"/>
  <c r="C541" i="71"/>
  <c r="A541" i="71"/>
  <c r="H540" i="71"/>
  <c r="F540" i="71"/>
  <c r="E540" i="71"/>
  <c r="C540" i="71"/>
  <c r="A540" i="71"/>
  <c r="H539" i="71"/>
  <c r="F539" i="71"/>
  <c r="E539" i="71"/>
  <c r="C539" i="71"/>
  <c r="A539" i="71"/>
  <c r="H538" i="71"/>
  <c r="F538" i="71"/>
  <c r="E538" i="71"/>
  <c r="C538" i="71"/>
  <c r="A538" i="71"/>
  <c r="H537" i="71"/>
  <c r="F537" i="71"/>
  <c r="E537" i="71"/>
  <c r="C537" i="71"/>
  <c r="A537" i="71"/>
  <c r="H536" i="71"/>
  <c r="F536" i="71"/>
  <c r="E536" i="71"/>
  <c r="C536" i="71"/>
  <c r="A536" i="71"/>
  <c r="H535" i="71"/>
  <c r="F535" i="71"/>
  <c r="E535" i="71"/>
  <c r="C535" i="71"/>
  <c r="A535" i="71"/>
  <c r="H534" i="71"/>
  <c r="F534" i="71"/>
  <c r="E534" i="71"/>
  <c r="C534" i="71"/>
  <c r="A534" i="71"/>
  <c r="H533" i="71"/>
  <c r="F533" i="71"/>
  <c r="E533" i="71"/>
  <c r="C533" i="71"/>
  <c r="A533" i="71"/>
  <c r="H532" i="71"/>
  <c r="F532" i="71"/>
  <c r="E532" i="71"/>
  <c r="C532" i="71"/>
  <c r="A532" i="71"/>
  <c r="H530" i="71"/>
  <c r="H531" i="71"/>
  <c r="F531" i="71"/>
  <c r="E531" i="71"/>
  <c r="C531" i="71"/>
  <c r="A531" i="71"/>
  <c r="A530" i="71"/>
  <c r="H512" i="71"/>
  <c r="F512" i="71"/>
  <c r="E512" i="71"/>
  <c r="C512" i="71"/>
  <c r="H510" i="71"/>
  <c r="F510" i="71"/>
  <c r="E510" i="71"/>
  <c r="C510" i="71"/>
  <c r="H508" i="71"/>
  <c r="F508" i="71"/>
  <c r="E508" i="71"/>
  <c r="C508" i="71"/>
  <c r="H507" i="71"/>
  <c r="F507" i="71"/>
  <c r="E507" i="71"/>
  <c r="C507" i="71"/>
  <c r="H506" i="71"/>
  <c r="F506" i="71"/>
  <c r="E506" i="71"/>
  <c r="C506" i="71"/>
  <c r="H505" i="71"/>
  <c r="F505" i="71"/>
  <c r="E505" i="71"/>
  <c r="C505" i="71"/>
  <c r="H504" i="71"/>
  <c r="F504" i="71"/>
  <c r="E504" i="71"/>
  <c r="C504" i="71"/>
  <c r="H501" i="71"/>
  <c r="F501" i="71"/>
  <c r="E501" i="71"/>
  <c r="C501" i="71"/>
  <c r="H500" i="71"/>
  <c r="F500" i="71"/>
  <c r="E500" i="71"/>
  <c r="C500" i="71"/>
  <c r="H497" i="71"/>
  <c r="F497" i="71"/>
  <c r="E497" i="71"/>
  <c r="C497" i="71"/>
  <c r="H496" i="71"/>
  <c r="F496" i="71"/>
  <c r="E496" i="71"/>
  <c r="C496" i="71"/>
  <c r="H493" i="71"/>
  <c r="F493" i="71"/>
  <c r="E493" i="71"/>
  <c r="C493" i="71"/>
  <c r="H492" i="71"/>
  <c r="F492" i="71"/>
  <c r="E492" i="71"/>
  <c r="C492" i="71"/>
  <c r="H491" i="71"/>
  <c r="F491" i="71"/>
  <c r="E491" i="71"/>
  <c r="C491" i="71"/>
  <c r="H488" i="71"/>
  <c r="F488" i="71"/>
  <c r="E488" i="71"/>
  <c r="C488" i="71"/>
  <c r="H487" i="71"/>
  <c r="F487" i="71"/>
  <c r="E487" i="71"/>
  <c r="C487" i="71"/>
  <c r="H486" i="71"/>
  <c r="F486" i="71"/>
  <c r="E486" i="71"/>
  <c r="C486" i="71"/>
  <c r="H485" i="71"/>
  <c r="F485" i="71"/>
  <c r="E485" i="71"/>
  <c r="C485" i="71"/>
  <c r="H484" i="71"/>
  <c r="F484" i="71"/>
  <c r="E484" i="71"/>
  <c r="C484" i="71"/>
  <c r="H483" i="71"/>
  <c r="F483" i="71"/>
  <c r="E483" i="71"/>
  <c r="C483" i="71"/>
  <c r="H482" i="71"/>
  <c r="F482" i="71"/>
  <c r="E482" i="71"/>
  <c r="C482" i="71"/>
  <c r="H481" i="71"/>
  <c r="F481" i="71"/>
  <c r="E481" i="71"/>
  <c r="C481" i="71"/>
  <c r="H480" i="71"/>
  <c r="F480" i="71"/>
  <c r="E480" i="71"/>
  <c r="C480" i="71"/>
  <c r="H479" i="71"/>
  <c r="F479" i="71"/>
  <c r="E479" i="71"/>
  <c r="C479" i="71"/>
  <c r="H476" i="71"/>
  <c r="F476" i="71"/>
  <c r="E476" i="71"/>
  <c r="C476" i="71"/>
  <c r="H475" i="71"/>
  <c r="F475" i="71"/>
  <c r="E475" i="71"/>
  <c r="C475" i="71"/>
  <c r="H474" i="71"/>
  <c r="F474" i="71"/>
  <c r="E474" i="71"/>
  <c r="C474" i="71"/>
  <c r="H473" i="71"/>
  <c r="F473" i="71"/>
  <c r="E473" i="71"/>
  <c r="C473" i="71"/>
  <c r="H472" i="71"/>
  <c r="F472" i="71"/>
  <c r="E472" i="71"/>
  <c r="C472" i="71"/>
  <c r="H471" i="71"/>
  <c r="F471" i="71"/>
  <c r="E471" i="71"/>
  <c r="C471" i="71"/>
  <c r="H470" i="71"/>
  <c r="F470" i="71"/>
  <c r="E470" i="71"/>
  <c r="C470" i="71"/>
  <c r="H463" i="71"/>
  <c r="F463" i="71"/>
  <c r="E463" i="71"/>
  <c r="C463" i="71"/>
  <c r="H461" i="71"/>
  <c r="F461" i="71"/>
  <c r="E461" i="71"/>
  <c r="C461" i="71"/>
  <c r="H460" i="71"/>
  <c r="F460" i="71"/>
  <c r="E460" i="71"/>
  <c r="C460" i="71"/>
  <c r="H459" i="71"/>
  <c r="F459" i="71"/>
  <c r="E459" i="71"/>
  <c r="C459" i="71"/>
  <c r="H458" i="71"/>
  <c r="F458" i="71"/>
  <c r="E458" i="71"/>
  <c r="C458" i="71"/>
  <c r="H455" i="71"/>
  <c r="F455" i="71"/>
  <c r="E455" i="71"/>
  <c r="C455" i="71"/>
  <c r="H454" i="71"/>
  <c r="F454" i="71"/>
  <c r="E454" i="71"/>
  <c r="C454" i="71"/>
  <c r="H453" i="71"/>
  <c r="F453" i="71"/>
  <c r="E453" i="71"/>
  <c r="C453" i="71"/>
  <c r="H452" i="71"/>
  <c r="F452" i="71"/>
  <c r="E452" i="71"/>
  <c r="C452" i="71"/>
  <c r="H451" i="71"/>
  <c r="F451" i="71"/>
  <c r="E451" i="71"/>
  <c r="C451" i="71"/>
  <c r="H450" i="71"/>
  <c r="F450" i="71"/>
  <c r="E450" i="71"/>
  <c r="C450" i="71"/>
  <c r="H449" i="71"/>
  <c r="F449" i="71"/>
  <c r="E449" i="71"/>
  <c r="C449" i="71"/>
  <c r="H448" i="71"/>
  <c r="F448" i="71"/>
  <c r="E448" i="71"/>
  <c r="C448" i="71"/>
  <c r="H447" i="71"/>
  <c r="F447" i="71"/>
  <c r="E447" i="71"/>
  <c r="C447" i="71"/>
  <c r="H444" i="71"/>
  <c r="F444" i="71"/>
  <c r="E444" i="71"/>
  <c r="C444" i="71"/>
  <c r="H443" i="71"/>
  <c r="F443" i="71"/>
  <c r="E443" i="71"/>
  <c r="C443" i="71"/>
  <c r="H442" i="71"/>
  <c r="F442" i="71"/>
  <c r="E442" i="71"/>
  <c r="C442" i="71"/>
  <c r="H441" i="71"/>
  <c r="F441" i="71"/>
  <c r="E441" i="71"/>
  <c r="C441" i="71"/>
  <c r="H440" i="71"/>
  <c r="F440" i="71"/>
  <c r="E440" i="71"/>
  <c r="C440" i="71"/>
  <c r="H439" i="71"/>
  <c r="F439" i="71"/>
  <c r="E439" i="71"/>
  <c r="C439" i="71"/>
  <c r="H438" i="71"/>
  <c r="F438" i="71"/>
  <c r="E438" i="71"/>
  <c r="C438" i="71"/>
  <c r="H437" i="71"/>
  <c r="F437" i="71"/>
  <c r="E437" i="71"/>
  <c r="C437" i="71"/>
  <c r="H436" i="71"/>
  <c r="F436" i="71"/>
  <c r="E436" i="71"/>
  <c r="C436" i="71"/>
  <c r="H435" i="71"/>
  <c r="F435" i="71"/>
  <c r="E435" i="71"/>
  <c r="C435" i="71"/>
  <c r="H434" i="71"/>
  <c r="F434" i="71"/>
  <c r="E434" i="71"/>
  <c r="C434" i="71"/>
  <c r="H431" i="71"/>
  <c r="F431" i="71"/>
  <c r="E431" i="71"/>
  <c r="C431" i="71"/>
  <c r="H430" i="71"/>
  <c r="F430" i="71"/>
  <c r="E430" i="71"/>
  <c r="C430" i="71"/>
  <c r="H429" i="71"/>
  <c r="F429" i="71"/>
  <c r="E429" i="71"/>
  <c r="C429" i="71"/>
  <c r="H428" i="71"/>
  <c r="F428" i="71"/>
  <c r="E428" i="71"/>
  <c r="C428" i="71"/>
  <c r="H427" i="71"/>
  <c r="F427" i="71"/>
  <c r="E427" i="71"/>
  <c r="C427" i="71"/>
  <c r="H426" i="71"/>
  <c r="F426" i="71"/>
  <c r="E426" i="71"/>
  <c r="C426" i="71"/>
  <c r="H425" i="71"/>
  <c r="F425" i="71"/>
  <c r="E425" i="71"/>
  <c r="C425" i="71"/>
  <c r="H422" i="71"/>
  <c r="F422" i="71"/>
  <c r="E422" i="71"/>
  <c r="C422" i="71"/>
  <c r="H421" i="71"/>
  <c r="F421" i="71"/>
  <c r="E421" i="71"/>
  <c r="C421" i="71"/>
  <c r="H420" i="71"/>
  <c r="F420" i="71"/>
  <c r="E420" i="71"/>
  <c r="C420" i="71"/>
  <c r="H419" i="71"/>
  <c r="F419" i="71"/>
  <c r="E419" i="71"/>
  <c r="C419" i="71"/>
  <c r="H418" i="71"/>
  <c r="F418" i="71"/>
  <c r="E418" i="71"/>
  <c r="C418" i="71"/>
  <c r="H417" i="71"/>
  <c r="F417" i="71"/>
  <c r="E417" i="71"/>
  <c r="C417" i="71"/>
  <c r="H416" i="71"/>
  <c r="F416" i="71"/>
  <c r="E416" i="71"/>
  <c r="C416" i="71"/>
  <c r="H413" i="71"/>
  <c r="F413" i="71"/>
  <c r="E413" i="71"/>
  <c r="C413" i="71"/>
  <c r="H412" i="71"/>
  <c r="F412" i="71"/>
  <c r="E412" i="71"/>
  <c r="C412" i="71"/>
  <c r="H411" i="71"/>
  <c r="F411" i="71"/>
  <c r="E411" i="71"/>
  <c r="C411" i="71"/>
  <c r="H408" i="71"/>
  <c r="F408" i="71"/>
  <c r="E408" i="71"/>
  <c r="C408" i="71"/>
  <c r="H407" i="71"/>
  <c r="F407" i="71"/>
  <c r="E407" i="71"/>
  <c r="C407" i="71"/>
  <c r="H406" i="71"/>
  <c r="F406" i="71"/>
  <c r="E406" i="71"/>
  <c r="C406" i="71"/>
  <c r="H405" i="71"/>
  <c r="F405" i="71"/>
  <c r="E405" i="71"/>
  <c r="C405" i="71"/>
  <c r="H382" i="71"/>
  <c r="F382" i="71"/>
  <c r="E382" i="71"/>
  <c r="C382" i="71"/>
  <c r="H380" i="71"/>
  <c r="F380" i="71"/>
  <c r="E380" i="71"/>
  <c r="C380" i="71"/>
  <c r="H378" i="71"/>
  <c r="F378" i="71"/>
  <c r="E378" i="71"/>
  <c r="C378" i="71"/>
  <c r="H377" i="71"/>
  <c r="F377" i="71"/>
  <c r="E377" i="71"/>
  <c r="C377" i="71"/>
  <c r="H376" i="71"/>
  <c r="F376" i="71"/>
  <c r="E376" i="71"/>
  <c r="C376" i="71"/>
  <c r="H375" i="71"/>
  <c r="F375" i="71"/>
  <c r="E375" i="71"/>
  <c r="C375" i="71"/>
  <c r="H374" i="71"/>
  <c r="F374" i="71"/>
  <c r="E374" i="71"/>
  <c r="C374" i="71"/>
  <c r="H371" i="71"/>
  <c r="F371" i="71"/>
  <c r="E371" i="71"/>
  <c r="C371" i="71"/>
  <c r="H370" i="71"/>
  <c r="F370" i="71"/>
  <c r="E370" i="71"/>
  <c r="C370" i="71"/>
  <c r="H367" i="71"/>
  <c r="F367" i="71"/>
  <c r="E367" i="71"/>
  <c r="C367" i="71"/>
  <c r="H366" i="71"/>
  <c r="F366" i="71"/>
  <c r="E366" i="71"/>
  <c r="C366" i="71"/>
  <c r="H363" i="71"/>
  <c r="F363" i="71"/>
  <c r="E363" i="71"/>
  <c r="C363" i="71"/>
  <c r="H362" i="71"/>
  <c r="F362" i="71"/>
  <c r="E362" i="71"/>
  <c r="C362" i="71"/>
  <c r="H361" i="71"/>
  <c r="F361" i="71"/>
  <c r="E361" i="71"/>
  <c r="C361" i="71"/>
  <c r="H358" i="71"/>
  <c r="F358" i="71"/>
  <c r="E358" i="71"/>
  <c r="C358" i="71"/>
  <c r="H357" i="71"/>
  <c r="F357" i="71"/>
  <c r="E357" i="71"/>
  <c r="C357" i="71"/>
  <c r="H356" i="71"/>
  <c r="F356" i="71"/>
  <c r="E356" i="71"/>
  <c r="C356" i="71"/>
  <c r="H355" i="71"/>
  <c r="F355" i="71"/>
  <c r="E355" i="71"/>
  <c r="C355" i="71"/>
  <c r="H354" i="71"/>
  <c r="F354" i="71"/>
  <c r="E354" i="71"/>
  <c r="C354" i="71"/>
  <c r="H353" i="71"/>
  <c r="F353" i="71"/>
  <c r="E353" i="71"/>
  <c r="C353" i="71"/>
  <c r="H352" i="71"/>
  <c r="F352" i="71"/>
  <c r="E352" i="71"/>
  <c r="C352" i="71"/>
  <c r="H351" i="71"/>
  <c r="F351" i="71"/>
  <c r="E351" i="71"/>
  <c r="C351" i="71"/>
  <c r="H350" i="71"/>
  <c r="F350" i="71"/>
  <c r="E350" i="71"/>
  <c r="C350" i="71"/>
  <c r="H349" i="71"/>
  <c r="F349" i="71"/>
  <c r="E349" i="71"/>
  <c r="C349" i="71"/>
  <c r="H346" i="71"/>
  <c r="F346" i="71"/>
  <c r="E346" i="71"/>
  <c r="C346" i="71"/>
  <c r="H345" i="71"/>
  <c r="F345" i="71"/>
  <c r="E345" i="71"/>
  <c r="C345" i="71"/>
  <c r="H344" i="71"/>
  <c r="F344" i="71"/>
  <c r="E344" i="71"/>
  <c r="C344" i="71"/>
  <c r="H343" i="71"/>
  <c r="F343" i="71"/>
  <c r="E343" i="71"/>
  <c r="C343" i="71"/>
  <c r="H342" i="71"/>
  <c r="F342" i="71"/>
  <c r="E342" i="71"/>
  <c r="C342" i="71"/>
  <c r="H341" i="71"/>
  <c r="F341" i="71"/>
  <c r="E341" i="71"/>
  <c r="C341" i="71"/>
  <c r="H340" i="71"/>
  <c r="F340" i="71"/>
  <c r="E340" i="71"/>
  <c r="C340" i="71"/>
  <c r="H333" i="71"/>
  <c r="F333" i="71"/>
  <c r="E333" i="71"/>
  <c r="C333" i="71"/>
  <c r="H331" i="71"/>
  <c r="F331" i="71"/>
  <c r="E331" i="71"/>
  <c r="C331" i="71"/>
  <c r="H330" i="71"/>
  <c r="F330" i="71"/>
  <c r="E330" i="71"/>
  <c r="C330" i="71"/>
  <c r="H329" i="71"/>
  <c r="F329" i="71"/>
  <c r="E329" i="71"/>
  <c r="C329" i="71"/>
  <c r="H328" i="71"/>
  <c r="F328" i="71"/>
  <c r="E328" i="71"/>
  <c r="C328" i="71"/>
  <c r="H325" i="71"/>
  <c r="F325" i="71"/>
  <c r="E325" i="71"/>
  <c r="C325" i="71"/>
  <c r="H324" i="71"/>
  <c r="F324" i="71"/>
  <c r="E324" i="71"/>
  <c r="C324" i="71"/>
  <c r="H323" i="71"/>
  <c r="F323" i="71"/>
  <c r="E323" i="71"/>
  <c r="C323" i="71"/>
  <c r="H322" i="71"/>
  <c r="F322" i="71"/>
  <c r="E322" i="71"/>
  <c r="C322" i="71"/>
  <c r="H321" i="71"/>
  <c r="F321" i="71"/>
  <c r="E321" i="71"/>
  <c r="C321" i="71"/>
  <c r="H320" i="71"/>
  <c r="F320" i="71"/>
  <c r="E320" i="71"/>
  <c r="C320" i="71"/>
  <c r="H319" i="71"/>
  <c r="F319" i="71"/>
  <c r="E319" i="71"/>
  <c r="C319" i="71"/>
  <c r="H318" i="71"/>
  <c r="F318" i="71"/>
  <c r="E318" i="71"/>
  <c r="C318" i="71"/>
  <c r="H317" i="71"/>
  <c r="F317" i="71"/>
  <c r="E317" i="71"/>
  <c r="C317" i="71"/>
  <c r="H314" i="71"/>
  <c r="F314" i="71"/>
  <c r="E314" i="71"/>
  <c r="C314" i="71"/>
  <c r="H313" i="71"/>
  <c r="F313" i="71"/>
  <c r="E313" i="71"/>
  <c r="C313" i="71"/>
  <c r="H312" i="71"/>
  <c r="F312" i="71"/>
  <c r="E312" i="71"/>
  <c r="C312" i="71"/>
  <c r="H311" i="71"/>
  <c r="F311" i="71"/>
  <c r="E311" i="71"/>
  <c r="C311" i="71"/>
  <c r="H310" i="71"/>
  <c r="F310" i="71"/>
  <c r="E310" i="71"/>
  <c r="C310" i="71"/>
  <c r="H309" i="71"/>
  <c r="F309" i="71"/>
  <c r="E309" i="71"/>
  <c r="C309" i="71"/>
  <c r="H308" i="71"/>
  <c r="F308" i="71"/>
  <c r="E308" i="71"/>
  <c r="C308" i="71"/>
  <c r="H307" i="71"/>
  <c r="F307" i="71"/>
  <c r="E307" i="71"/>
  <c r="C307" i="71"/>
  <c r="H306" i="71"/>
  <c r="F306" i="71"/>
  <c r="E306" i="71"/>
  <c r="C306" i="71"/>
  <c r="H305" i="71"/>
  <c r="F305" i="71"/>
  <c r="E305" i="71"/>
  <c r="C305" i="71"/>
  <c r="H304" i="71"/>
  <c r="F304" i="71"/>
  <c r="E304" i="71"/>
  <c r="C304" i="71"/>
  <c r="H301" i="71"/>
  <c r="F301" i="71"/>
  <c r="E301" i="71"/>
  <c r="C301" i="71"/>
  <c r="H300" i="71"/>
  <c r="F300" i="71"/>
  <c r="E300" i="71"/>
  <c r="C300" i="71"/>
  <c r="H299" i="71"/>
  <c r="F299" i="71"/>
  <c r="E299" i="71"/>
  <c r="C299" i="71"/>
  <c r="H298" i="71"/>
  <c r="F298" i="71"/>
  <c r="E298" i="71"/>
  <c r="C298" i="71"/>
  <c r="H297" i="71"/>
  <c r="F297" i="71"/>
  <c r="E297" i="71"/>
  <c r="C297" i="71"/>
  <c r="H296" i="71"/>
  <c r="F296" i="71"/>
  <c r="E296" i="71"/>
  <c r="C296" i="71"/>
  <c r="H295" i="71"/>
  <c r="F295" i="71"/>
  <c r="E295" i="71"/>
  <c r="C295" i="71"/>
  <c r="H292" i="71"/>
  <c r="F292" i="71"/>
  <c r="E292" i="71"/>
  <c r="C292" i="71"/>
  <c r="H291" i="71"/>
  <c r="F291" i="71"/>
  <c r="E291" i="71"/>
  <c r="C291" i="71"/>
  <c r="H290" i="71"/>
  <c r="F290" i="71"/>
  <c r="E290" i="71"/>
  <c r="C290" i="71"/>
  <c r="H289" i="71"/>
  <c r="F289" i="71"/>
  <c r="E289" i="71"/>
  <c r="C289" i="71"/>
  <c r="H288" i="71"/>
  <c r="F288" i="71"/>
  <c r="E288" i="71"/>
  <c r="C288" i="71"/>
  <c r="H287" i="71"/>
  <c r="F287" i="71"/>
  <c r="E287" i="71"/>
  <c r="C287" i="71"/>
  <c r="H286" i="71"/>
  <c r="F286" i="71"/>
  <c r="E286" i="71"/>
  <c r="C286" i="71"/>
  <c r="H283" i="71"/>
  <c r="F283" i="71"/>
  <c r="E283" i="71"/>
  <c r="C283" i="71"/>
  <c r="H282" i="71"/>
  <c r="F282" i="71"/>
  <c r="E282" i="71"/>
  <c r="C282" i="71"/>
  <c r="H281" i="71"/>
  <c r="F281" i="71"/>
  <c r="E281" i="71"/>
  <c r="C281" i="71"/>
  <c r="H278" i="71"/>
  <c r="F278" i="71"/>
  <c r="E278" i="71"/>
  <c r="C278" i="71"/>
  <c r="H277" i="71"/>
  <c r="F277" i="71"/>
  <c r="E277" i="71"/>
  <c r="C277" i="71"/>
  <c r="H276" i="71"/>
  <c r="F276" i="71"/>
  <c r="E276" i="71"/>
  <c r="C276" i="71"/>
  <c r="H275" i="71"/>
  <c r="F275" i="71"/>
  <c r="E275" i="71"/>
  <c r="C275" i="71"/>
  <c r="H252" i="71"/>
  <c r="F252" i="71"/>
  <c r="E252" i="71"/>
  <c r="C252" i="71"/>
  <c r="H250" i="71"/>
  <c r="F250" i="71"/>
  <c r="E250" i="71"/>
  <c r="C250" i="71"/>
  <c r="H248" i="71"/>
  <c r="F248" i="71"/>
  <c r="E248" i="71"/>
  <c r="C248" i="71"/>
  <c r="H247" i="71"/>
  <c r="F247" i="71"/>
  <c r="E247" i="71"/>
  <c r="C247" i="71"/>
  <c r="H246" i="71"/>
  <c r="F246" i="71"/>
  <c r="E246" i="71"/>
  <c r="C246" i="71"/>
  <c r="H245" i="71"/>
  <c r="F245" i="71"/>
  <c r="E245" i="71"/>
  <c r="C245" i="71"/>
  <c r="H244" i="71"/>
  <c r="F244" i="71"/>
  <c r="E244" i="71"/>
  <c r="C244" i="71"/>
  <c r="H241" i="71"/>
  <c r="F241" i="71"/>
  <c r="E241" i="71"/>
  <c r="C241" i="71"/>
  <c r="H240" i="71"/>
  <c r="F240" i="71"/>
  <c r="E240" i="71"/>
  <c r="C240" i="71"/>
  <c r="H237" i="71"/>
  <c r="F237" i="71"/>
  <c r="E237" i="71"/>
  <c r="C237" i="71"/>
  <c r="H236" i="71"/>
  <c r="F236" i="71"/>
  <c r="E236" i="71"/>
  <c r="C236" i="71"/>
  <c r="H233" i="71"/>
  <c r="F233" i="71"/>
  <c r="E233" i="71"/>
  <c r="C233" i="71"/>
  <c r="H232" i="71"/>
  <c r="F232" i="71"/>
  <c r="E232" i="71"/>
  <c r="C232" i="71"/>
  <c r="H231" i="71"/>
  <c r="F231" i="71"/>
  <c r="E231" i="71"/>
  <c r="C231" i="71"/>
  <c r="H228" i="71"/>
  <c r="F228" i="71"/>
  <c r="E228" i="71"/>
  <c r="C228" i="71"/>
  <c r="H227" i="71"/>
  <c r="F227" i="71"/>
  <c r="E227" i="71"/>
  <c r="C227" i="71"/>
  <c r="H226" i="71"/>
  <c r="F226" i="71"/>
  <c r="E226" i="71"/>
  <c r="C226" i="71"/>
  <c r="H225" i="71"/>
  <c r="F225" i="71"/>
  <c r="E225" i="71"/>
  <c r="C225" i="71"/>
  <c r="H224" i="71"/>
  <c r="F224" i="71"/>
  <c r="E224" i="71"/>
  <c r="C224" i="71"/>
  <c r="H223" i="71"/>
  <c r="F223" i="71"/>
  <c r="E223" i="71"/>
  <c r="C223" i="71"/>
  <c r="H222" i="71"/>
  <c r="F222" i="71"/>
  <c r="E222" i="71"/>
  <c r="C222" i="71"/>
  <c r="H221" i="71"/>
  <c r="F221" i="71"/>
  <c r="E221" i="71"/>
  <c r="C221" i="71"/>
  <c r="H220" i="71"/>
  <c r="F220" i="71"/>
  <c r="E220" i="71"/>
  <c r="C220" i="71"/>
  <c r="H219" i="71"/>
  <c r="F219" i="71"/>
  <c r="E219" i="71"/>
  <c r="C219" i="71"/>
  <c r="H216" i="71"/>
  <c r="F216" i="71"/>
  <c r="E216" i="71"/>
  <c r="C216" i="71"/>
  <c r="H215" i="71"/>
  <c r="F215" i="71"/>
  <c r="E215" i="71"/>
  <c r="C215" i="71"/>
  <c r="H214" i="71"/>
  <c r="F214" i="71"/>
  <c r="E214" i="71"/>
  <c r="C214" i="71"/>
  <c r="H213" i="71"/>
  <c r="F213" i="71"/>
  <c r="E213" i="71"/>
  <c r="C213" i="71"/>
  <c r="H212" i="71"/>
  <c r="F212" i="71"/>
  <c r="E212" i="71"/>
  <c r="C212" i="71"/>
  <c r="H211" i="71"/>
  <c r="F211" i="71"/>
  <c r="E211" i="71"/>
  <c r="C211" i="71"/>
  <c r="H210" i="71"/>
  <c r="F210" i="71"/>
  <c r="E210" i="71"/>
  <c r="C210" i="71"/>
  <c r="H203" i="71"/>
  <c r="F203" i="71"/>
  <c r="E203" i="71"/>
  <c r="C203" i="71"/>
  <c r="H201" i="71"/>
  <c r="F201" i="71"/>
  <c r="E201" i="71"/>
  <c r="C201" i="71"/>
  <c r="H200" i="71"/>
  <c r="F200" i="71"/>
  <c r="E200" i="71"/>
  <c r="C200" i="71"/>
  <c r="H199" i="71"/>
  <c r="F199" i="71"/>
  <c r="E199" i="71"/>
  <c r="C199" i="71"/>
  <c r="H198" i="71"/>
  <c r="F198" i="71"/>
  <c r="E198" i="71"/>
  <c r="C198" i="71"/>
  <c r="H195" i="71"/>
  <c r="F195" i="71"/>
  <c r="E195" i="71"/>
  <c r="C195" i="71"/>
  <c r="H194" i="71"/>
  <c r="F194" i="71"/>
  <c r="E194" i="71"/>
  <c r="C194" i="71"/>
  <c r="H193" i="71"/>
  <c r="F193" i="71"/>
  <c r="E193" i="71"/>
  <c r="C193" i="71"/>
  <c r="H192" i="71"/>
  <c r="F192" i="71"/>
  <c r="E192" i="71"/>
  <c r="C192" i="71"/>
  <c r="H191" i="71"/>
  <c r="F191" i="71"/>
  <c r="E191" i="71"/>
  <c r="C191" i="71"/>
  <c r="H190" i="71"/>
  <c r="F190" i="71"/>
  <c r="E190" i="71"/>
  <c r="C190" i="71"/>
  <c r="H189" i="71"/>
  <c r="F189" i="71"/>
  <c r="E189" i="71"/>
  <c r="C189" i="71"/>
  <c r="H188" i="71"/>
  <c r="F188" i="71"/>
  <c r="E188" i="71"/>
  <c r="C188" i="71"/>
  <c r="H187" i="71"/>
  <c r="F187" i="71"/>
  <c r="E187" i="71"/>
  <c r="C187" i="71"/>
  <c r="H184" i="71"/>
  <c r="F184" i="71"/>
  <c r="E184" i="71"/>
  <c r="C184" i="71"/>
  <c r="H183" i="71"/>
  <c r="F183" i="71"/>
  <c r="E183" i="71"/>
  <c r="C183" i="71"/>
  <c r="H182" i="71"/>
  <c r="F182" i="71"/>
  <c r="E182" i="71"/>
  <c r="C182" i="71"/>
  <c r="H181" i="71"/>
  <c r="F181" i="71"/>
  <c r="E181" i="71"/>
  <c r="C181" i="71"/>
  <c r="H180" i="71"/>
  <c r="F180" i="71"/>
  <c r="E180" i="71"/>
  <c r="C180" i="71"/>
  <c r="H179" i="71"/>
  <c r="F179" i="71"/>
  <c r="E179" i="71"/>
  <c r="C179" i="71"/>
  <c r="H178" i="71"/>
  <c r="F178" i="71"/>
  <c r="E178" i="71"/>
  <c r="C178" i="71"/>
  <c r="H177" i="71"/>
  <c r="F177" i="71"/>
  <c r="E177" i="71"/>
  <c r="C177" i="71"/>
  <c r="H176" i="71"/>
  <c r="F176" i="71"/>
  <c r="E176" i="71"/>
  <c r="C176" i="71"/>
  <c r="H175" i="71"/>
  <c r="F175" i="71"/>
  <c r="E175" i="71"/>
  <c r="C175" i="71"/>
  <c r="H174" i="71"/>
  <c r="F174" i="71"/>
  <c r="E174" i="71"/>
  <c r="C174" i="71"/>
  <c r="H171" i="71"/>
  <c r="F171" i="71"/>
  <c r="E171" i="71"/>
  <c r="C171" i="71"/>
  <c r="H170" i="71"/>
  <c r="F170" i="71"/>
  <c r="E170" i="71"/>
  <c r="C170" i="71"/>
  <c r="H169" i="71"/>
  <c r="F169" i="71"/>
  <c r="E169" i="71"/>
  <c r="C169" i="71"/>
  <c r="H168" i="71"/>
  <c r="F168" i="71"/>
  <c r="E168" i="71"/>
  <c r="C168" i="71"/>
  <c r="H167" i="71"/>
  <c r="F167" i="71"/>
  <c r="E167" i="71"/>
  <c r="C167" i="71"/>
  <c r="H166" i="71"/>
  <c r="F166" i="71"/>
  <c r="E166" i="71"/>
  <c r="C166" i="71"/>
  <c r="H165" i="71"/>
  <c r="F165" i="71"/>
  <c r="E165" i="71"/>
  <c r="C165" i="71"/>
  <c r="H162" i="71"/>
  <c r="F162" i="71"/>
  <c r="E162" i="71"/>
  <c r="C162" i="71"/>
  <c r="H161" i="71"/>
  <c r="F161" i="71"/>
  <c r="E161" i="71"/>
  <c r="C161" i="71"/>
  <c r="H160" i="71"/>
  <c r="F160" i="71"/>
  <c r="E160" i="71"/>
  <c r="C160" i="71"/>
  <c r="H159" i="71"/>
  <c r="F159" i="71"/>
  <c r="E159" i="71"/>
  <c r="C159" i="71"/>
  <c r="H158" i="71"/>
  <c r="F158" i="71"/>
  <c r="E158" i="71"/>
  <c r="C158" i="71"/>
  <c r="H157" i="71"/>
  <c r="F157" i="71"/>
  <c r="E157" i="71"/>
  <c r="C157" i="71"/>
  <c r="H156" i="71"/>
  <c r="F156" i="71"/>
  <c r="E156" i="71"/>
  <c r="C156" i="71"/>
  <c r="H153" i="71"/>
  <c r="F153" i="71"/>
  <c r="E153" i="71"/>
  <c r="C153" i="71"/>
  <c r="H152" i="71"/>
  <c r="F152" i="71"/>
  <c r="E152" i="71"/>
  <c r="C152" i="71"/>
  <c r="H151" i="71"/>
  <c r="F151" i="71"/>
  <c r="E151" i="71"/>
  <c r="C151" i="71"/>
  <c r="H148" i="71"/>
  <c r="F148" i="71"/>
  <c r="E148" i="71"/>
  <c r="C148" i="71"/>
  <c r="H147" i="71"/>
  <c r="F147" i="71"/>
  <c r="E147" i="71"/>
  <c r="C147" i="71"/>
  <c r="H146" i="71"/>
  <c r="F146" i="71"/>
  <c r="E146" i="71"/>
  <c r="C146" i="71"/>
  <c r="H145" i="71"/>
  <c r="F145" i="71"/>
  <c r="E145" i="71"/>
  <c r="C145" i="71"/>
  <c r="H122" i="71"/>
  <c r="F122" i="71"/>
  <c r="E122" i="71"/>
  <c r="C122" i="71"/>
  <c r="H120" i="71"/>
  <c r="F120" i="71"/>
  <c r="E120" i="71"/>
  <c r="C120" i="71"/>
  <c r="H118" i="71"/>
  <c r="F118" i="71"/>
  <c r="E118" i="71"/>
  <c r="C118" i="71"/>
  <c r="H117" i="71"/>
  <c r="F117" i="71"/>
  <c r="E117" i="71"/>
  <c r="C117" i="71"/>
  <c r="H116" i="71"/>
  <c r="F116" i="71"/>
  <c r="E116" i="71"/>
  <c r="C116" i="71"/>
  <c r="H115" i="71"/>
  <c r="F115" i="71"/>
  <c r="E115" i="71"/>
  <c r="C115" i="71"/>
  <c r="H114" i="71"/>
  <c r="F114" i="71"/>
  <c r="E114" i="71"/>
  <c r="C114" i="71"/>
  <c r="H111" i="71"/>
  <c r="F111" i="71"/>
  <c r="E111" i="71"/>
  <c r="C111" i="71"/>
  <c r="H110" i="71"/>
  <c r="F110" i="71"/>
  <c r="E110" i="71"/>
  <c r="C110" i="71"/>
  <c r="H107" i="71"/>
  <c r="F107" i="71"/>
  <c r="E107" i="71"/>
  <c r="C107" i="71"/>
  <c r="H106" i="71"/>
  <c r="F106" i="71"/>
  <c r="E106" i="71"/>
  <c r="C106" i="71"/>
  <c r="H103" i="71"/>
  <c r="F103" i="71"/>
  <c r="E103" i="71"/>
  <c r="C103" i="71"/>
  <c r="H102" i="71"/>
  <c r="F102" i="71"/>
  <c r="E102" i="71"/>
  <c r="C102" i="71"/>
  <c r="H101" i="71"/>
  <c r="F101" i="71"/>
  <c r="E101" i="71"/>
  <c r="C101" i="71"/>
  <c r="H99" i="71"/>
  <c r="F99" i="71"/>
  <c r="E99" i="71"/>
  <c r="C99" i="71"/>
  <c r="H98" i="71"/>
  <c r="F98" i="71"/>
  <c r="E98" i="71"/>
  <c r="C98" i="71"/>
  <c r="H97" i="71"/>
  <c r="F97" i="71"/>
  <c r="E97" i="71"/>
  <c r="C97" i="71"/>
  <c r="H96" i="71"/>
  <c r="F96" i="71"/>
  <c r="E96" i="71"/>
  <c r="C96" i="71"/>
  <c r="H95" i="71"/>
  <c r="F95" i="71"/>
  <c r="E95" i="71"/>
  <c r="C95" i="71"/>
  <c r="H94" i="71"/>
  <c r="F94" i="71"/>
  <c r="E94" i="71"/>
  <c r="C94" i="71"/>
  <c r="H93" i="71"/>
  <c r="F93" i="71"/>
  <c r="E93" i="71"/>
  <c r="C93" i="71"/>
  <c r="H92" i="71"/>
  <c r="F92" i="71"/>
  <c r="E92" i="71"/>
  <c r="C92" i="71"/>
  <c r="H91" i="71"/>
  <c r="F91" i="71"/>
  <c r="E91" i="71"/>
  <c r="C91" i="71"/>
  <c r="H90" i="71"/>
  <c r="F90" i="71"/>
  <c r="E90" i="71"/>
  <c r="C90" i="71"/>
  <c r="H87" i="71"/>
  <c r="F87" i="71"/>
  <c r="E87" i="71"/>
  <c r="C87" i="71"/>
  <c r="H86" i="71"/>
  <c r="F86" i="71"/>
  <c r="E86" i="71"/>
  <c r="C86" i="71"/>
  <c r="H85" i="71"/>
  <c r="F85" i="71"/>
  <c r="E85" i="71"/>
  <c r="C85" i="71"/>
  <c r="H84" i="71"/>
  <c r="F84" i="71"/>
  <c r="E84" i="71"/>
  <c r="C84" i="71"/>
  <c r="H83" i="71"/>
  <c r="F83" i="71"/>
  <c r="E83" i="71"/>
  <c r="C83" i="71"/>
  <c r="H82" i="71"/>
  <c r="F82" i="71"/>
  <c r="E82" i="71"/>
  <c r="C82" i="71"/>
  <c r="H81" i="71"/>
  <c r="F81" i="71"/>
  <c r="E81" i="71"/>
  <c r="C81" i="71"/>
  <c r="H74" i="71"/>
  <c r="F74" i="71"/>
  <c r="E74" i="71"/>
  <c r="C74" i="71"/>
  <c r="H72" i="71"/>
  <c r="F72" i="71"/>
  <c r="E72" i="71"/>
  <c r="C72" i="71"/>
  <c r="H71" i="71"/>
  <c r="F71" i="71"/>
  <c r="E71" i="71"/>
  <c r="C71" i="71"/>
  <c r="H70" i="71"/>
  <c r="F70" i="71"/>
  <c r="E70" i="71"/>
  <c r="C70" i="71"/>
  <c r="H69" i="71"/>
  <c r="F69" i="71"/>
  <c r="E69" i="71"/>
  <c r="C69" i="71"/>
  <c r="H66" i="71"/>
  <c r="F66" i="71"/>
  <c r="E66" i="71"/>
  <c r="C66" i="71"/>
  <c r="H65" i="71"/>
  <c r="F65" i="71"/>
  <c r="E65" i="71"/>
  <c r="C65" i="71"/>
  <c r="H64" i="71"/>
  <c r="F64" i="71"/>
  <c r="E64" i="71"/>
  <c r="C64" i="71"/>
  <c r="H63" i="71"/>
  <c r="F63" i="71"/>
  <c r="E63" i="71"/>
  <c r="C63" i="71"/>
  <c r="H62" i="71"/>
  <c r="F62" i="71"/>
  <c r="E62" i="71"/>
  <c r="C62" i="71"/>
  <c r="H61" i="71"/>
  <c r="F61" i="71"/>
  <c r="E61" i="71"/>
  <c r="C61" i="71"/>
  <c r="H60" i="71"/>
  <c r="F60" i="71"/>
  <c r="E60" i="71"/>
  <c r="C60" i="71"/>
  <c r="H59" i="71"/>
  <c r="F59" i="71"/>
  <c r="E59" i="71"/>
  <c r="C59" i="71"/>
  <c r="H58" i="71"/>
  <c r="F58" i="71"/>
  <c r="E58" i="71"/>
  <c r="C58" i="71"/>
  <c r="H54" i="71"/>
  <c r="F54" i="71"/>
  <c r="E54" i="71"/>
  <c r="C54" i="71"/>
  <c r="H53" i="71"/>
  <c r="F53" i="71"/>
  <c r="E53" i="71"/>
  <c r="C53" i="71"/>
  <c r="H52" i="71"/>
  <c r="F52" i="71"/>
  <c r="E52" i="71"/>
  <c r="C52" i="71"/>
  <c r="H51" i="71"/>
  <c r="F51" i="71"/>
  <c r="E51" i="71"/>
  <c r="C51" i="71"/>
  <c r="H50" i="71"/>
  <c r="F50" i="71"/>
  <c r="E50" i="71"/>
  <c r="C50" i="71"/>
  <c r="H49" i="71"/>
  <c r="F49" i="71"/>
  <c r="E49" i="71"/>
  <c r="C49" i="71"/>
  <c r="H48" i="71"/>
  <c r="F48" i="71"/>
  <c r="E48" i="71"/>
  <c r="C48" i="71"/>
  <c r="H47" i="71"/>
  <c r="F47" i="71"/>
  <c r="E47" i="71"/>
  <c r="C47" i="71"/>
  <c r="H46" i="71"/>
  <c r="F46" i="71"/>
  <c r="E46" i="71"/>
  <c r="C46" i="71"/>
  <c r="H45" i="71"/>
  <c r="F45" i="71"/>
  <c r="E45" i="71"/>
  <c r="C45" i="71"/>
  <c r="H44" i="71"/>
  <c r="F44" i="71"/>
  <c r="E44" i="71"/>
  <c r="C44" i="71"/>
  <c r="H41" i="71"/>
  <c r="F41" i="71"/>
  <c r="E41" i="71"/>
  <c r="C41" i="71"/>
  <c r="H40" i="71"/>
  <c r="F40" i="71"/>
  <c r="E40" i="71"/>
  <c r="C40" i="71"/>
  <c r="H39" i="71"/>
  <c r="F39" i="71"/>
  <c r="E39" i="71"/>
  <c r="C39" i="71"/>
  <c r="H38" i="71"/>
  <c r="F38" i="71"/>
  <c r="E38" i="71"/>
  <c r="C38" i="71"/>
  <c r="H37" i="71"/>
  <c r="F37" i="71"/>
  <c r="E37" i="71"/>
  <c r="C37" i="71"/>
  <c r="H36" i="71"/>
  <c r="F36" i="71"/>
  <c r="E36" i="71"/>
  <c r="C36" i="71"/>
  <c r="H35" i="71"/>
  <c r="F35" i="71"/>
  <c r="E35" i="71"/>
  <c r="C35" i="71"/>
  <c r="H32" i="71"/>
  <c r="F32" i="71"/>
  <c r="E32" i="71"/>
  <c r="C32" i="71"/>
  <c r="H31" i="71"/>
  <c r="F31" i="71"/>
  <c r="E31" i="71"/>
  <c r="C31" i="71"/>
  <c r="H30" i="71"/>
  <c r="F30" i="71"/>
  <c r="E30" i="71"/>
  <c r="C30" i="71"/>
  <c r="H29" i="71"/>
  <c r="F29" i="71"/>
  <c r="E29" i="71"/>
  <c r="C29" i="71"/>
  <c r="H28" i="71"/>
  <c r="F28" i="71"/>
  <c r="E28" i="71"/>
  <c r="C28" i="71"/>
  <c r="H27" i="71"/>
  <c r="F27" i="71"/>
  <c r="E27" i="71"/>
  <c r="C27" i="71"/>
  <c r="H26" i="71"/>
  <c r="F26" i="71"/>
  <c r="E26" i="71"/>
  <c r="C26" i="71"/>
  <c r="H23" i="71"/>
  <c r="F23" i="71"/>
  <c r="E23" i="71"/>
  <c r="C23" i="71"/>
  <c r="H22" i="71"/>
  <c r="F22" i="71"/>
  <c r="E22" i="71"/>
  <c r="C22" i="71"/>
  <c r="H21" i="71"/>
  <c r="F21" i="71"/>
  <c r="E21" i="71"/>
  <c r="C21" i="71"/>
  <c r="H18" i="71"/>
  <c r="F18" i="71"/>
  <c r="E18" i="71"/>
  <c r="C18" i="71"/>
  <c r="H17" i="71"/>
  <c r="F17" i="71"/>
  <c r="E17" i="71"/>
  <c r="C17" i="71"/>
  <c r="H16" i="71"/>
  <c r="F16" i="71"/>
  <c r="E16" i="71"/>
  <c r="C16" i="71"/>
  <c r="H15" i="71"/>
  <c r="F15" i="71"/>
  <c r="E15" i="71"/>
  <c r="C15" i="71"/>
  <c r="A396" i="71"/>
  <c r="A395" i="71"/>
  <c r="A394" i="71"/>
  <c r="A266" i="71"/>
  <c r="A265" i="71"/>
  <c r="A264" i="71"/>
  <c r="A136" i="71"/>
  <c r="A135" i="71"/>
  <c r="A134" i="71"/>
  <c r="A6" i="71"/>
  <c r="A5" i="71"/>
  <c r="A4" i="71"/>
  <c r="H11" i="76" l="1"/>
  <c r="C9" i="76"/>
  <c r="H9" i="76"/>
  <c r="C13" i="76"/>
  <c r="H13" i="76"/>
  <c r="F42" i="75"/>
  <c r="I42" i="75"/>
  <c r="G548" i="71"/>
  <c r="G550" i="71"/>
  <c r="J40" i="75"/>
  <c r="G569" i="71"/>
  <c r="J13" i="75"/>
  <c r="G13" i="75"/>
  <c r="J41" i="75"/>
  <c r="G549" i="71"/>
  <c r="G551" i="71"/>
  <c r="G553" i="71"/>
  <c r="C11" i="76"/>
  <c r="I42" i="76"/>
  <c r="G42" i="76"/>
  <c r="F42" i="76"/>
  <c r="H41" i="76"/>
  <c r="I37" i="76"/>
  <c r="G37" i="76"/>
  <c r="F37" i="76"/>
  <c r="E37" i="76"/>
  <c r="I32" i="76"/>
  <c r="G32" i="76"/>
  <c r="F32" i="76"/>
  <c r="E32" i="76"/>
  <c r="H36" i="76"/>
  <c r="H40" i="76"/>
  <c r="I43" i="76" s="1"/>
  <c r="H31" i="76"/>
  <c r="H35" i="76"/>
  <c r="I38" i="76" s="1"/>
  <c r="E42" i="76"/>
  <c r="H30" i="76"/>
  <c r="I33" i="76" s="1"/>
  <c r="G554" i="71"/>
  <c r="G41" i="75"/>
  <c r="G546" i="71"/>
  <c r="G531" i="71"/>
  <c r="G40" i="75"/>
  <c r="G540" i="71"/>
  <c r="G542" i="71"/>
  <c r="G557" i="71"/>
  <c r="G559" i="71"/>
  <c r="G561" i="71"/>
  <c r="G533" i="71"/>
  <c r="G535" i="71"/>
  <c r="G537" i="71"/>
  <c r="G538" i="71"/>
  <c r="G565" i="71"/>
  <c r="G541" i="71"/>
  <c r="G543" i="71"/>
  <c r="G545" i="71"/>
  <c r="G556" i="71"/>
  <c r="G566" i="71"/>
  <c r="G570" i="71"/>
  <c r="G539" i="71"/>
  <c r="G558" i="71"/>
  <c r="G562" i="71"/>
  <c r="G532" i="71"/>
  <c r="G534" i="71"/>
  <c r="G567" i="71"/>
  <c r="G536" i="71"/>
  <c r="G544" i="71"/>
  <c r="G547" i="71"/>
  <c r="G552" i="71"/>
  <c r="G555" i="71"/>
  <c r="G560" i="71"/>
  <c r="G563" i="71"/>
  <c r="G568" i="71"/>
  <c r="G564" i="71"/>
  <c r="G29" i="71"/>
  <c r="G44" i="71"/>
  <c r="G46" i="71"/>
  <c r="G49" i="71"/>
  <c r="G51" i="71"/>
  <c r="G52" i="71"/>
  <c r="G53" i="71"/>
  <c r="G74" i="71"/>
  <c r="G148" i="71"/>
  <c r="G152" i="71"/>
  <c r="G153" i="71"/>
  <c r="G160" i="71"/>
  <c r="G162" i="71"/>
  <c r="G168" i="71"/>
  <c r="G169" i="71"/>
  <c r="G198" i="71"/>
  <c r="G200" i="71"/>
  <c r="G213" i="71"/>
  <c r="G215" i="71"/>
  <c r="G216" i="71"/>
  <c r="G221" i="71"/>
  <c r="G222" i="71"/>
  <c r="G223" i="71"/>
  <c r="G225" i="71"/>
  <c r="G226" i="71"/>
  <c r="G233" i="71"/>
  <c r="G237" i="71"/>
  <c r="G240" i="71"/>
  <c r="G241" i="71"/>
  <c r="G245" i="71"/>
  <c r="G246" i="71"/>
  <c r="G309" i="71"/>
  <c r="G311" i="71"/>
  <c r="G312" i="71"/>
  <c r="G318" i="71"/>
  <c r="G321" i="71"/>
  <c r="G322" i="71"/>
  <c r="G329" i="71"/>
  <c r="G331" i="71"/>
  <c r="G333" i="71"/>
  <c r="G352" i="71"/>
  <c r="G353" i="71"/>
  <c r="G378" i="71"/>
  <c r="G512" i="71"/>
  <c r="G501" i="71"/>
  <c r="G308" i="71"/>
  <c r="G382" i="71"/>
  <c r="G405" i="71"/>
  <c r="G407" i="71"/>
  <c r="G408" i="71"/>
  <c r="G411" i="71"/>
  <c r="G412" i="71"/>
  <c r="G425" i="71"/>
  <c r="G426" i="71"/>
  <c r="G427" i="71"/>
  <c r="G429" i="71"/>
  <c r="G434" i="71"/>
  <c r="G442" i="71"/>
  <c r="G247" i="71"/>
  <c r="G250" i="71"/>
  <c r="G252" i="71"/>
  <c r="G277" i="71"/>
  <c r="G281" i="71"/>
  <c r="G282" i="71"/>
  <c r="G288" i="71"/>
  <c r="G289" i="71"/>
  <c r="G291" i="71"/>
  <c r="G292" i="71"/>
  <c r="G299" i="71"/>
  <c r="G301" i="71"/>
  <c r="G304" i="71"/>
  <c r="G361" i="71"/>
  <c r="G377" i="71"/>
  <c r="G443" i="71"/>
  <c r="G444" i="71"/>
  <c r="G447" i="71"/>
  <c r="G449" i="71"/>
  <c r="G450" i="71"/>
  <c r="G451" i="71"/>
  <c r="G452" i="71"/>
  <c r="G470" i="71"/>
  <c r="G471" i="71"/>
  <c r="G472" i="71"/>
  <c r="G474" i="71"/>
  <c r="G475" i="71"/>
  <c r="G476" i="71"/>
  <c r="G479" i="71"/>
  <c r="G487" i="71"/>
  <c r="G363" i="71"/>
  <c r="G367" i="71"/>
  <c r="G28" i="71"/>
  <c r="G181" i="71"/>
  <c r="G183" i="71"/>
  <c r="G189" i="71"/>
  <c r="G435" i="71"/>
  <c r="G436" i="71"/>
  <c r="G324" i="71"/>
  <c r="G328" i="71"/>
  <c r="G351" i="71"/>
  <c r="G458" i="71"/>
  <c r="G286" i="71"/>
  <c r="G296" i="71"/>
  <c r="G298" i="71"/>
  <c r="G300" i="71"/>
  <c r="G306" i="71"/>
  <c r="G430" i="71"/>
  <c r="G431" i="71"/>
  <c r="G438" i="71"/>
  <c r="G488" i="71"/>
  <c r="G491" i="71"/>
  <c r="G492" i="71"/>
  <c r="G496" i="71"/>
  <c r="G497" i="71"/>
  <c r="G500" i="71"/>
  <c r="G504" i="71"/>
  <c r="G505" i="71"/>
  <c r="G506" i="71"/>
  <c r="G508" i="71"/>
  <c r="G510" i="71"/>
  <c r="G341" i="71"/>
  <c r="G345" i="71"/>
  <c r="G463" i="71"/>
  <c r="G15" i="71"/>
  <c r="G16" i="71"/>
  <c r="G193" i="71"/>
  <c r="G195" i="71"/>
  <c r="G210" i="71"/>
  <c r="G212" i="71"/>
  <c r="G214" i="71"/>
  <c r="G220" i="71"/>
  <c r="G228" i="71"/>
  <c r="G232" i="71"/>
  <c r="G354" i="71"/>
  <c r="G356" i="71"/>
  <c r="G370" i="71"/>
  <c r="G371" i="71"/>
  <c r="G374" i="71"/>
  <c r="G376" i="71"/>
  <c r="G418" i="71"/>
  <c r="G422" i="71"/>
  <c r="G480" i="71"/>
  <c r="G481" i="71"/>
  <c r="G482" i="71"/>
  <c r="G484" i="71"/>
  <c r="G485" i="71"/>
  <c r="G17" i="71"/>
  <c r="G18" i="71"/>
  <c r="G26" i="71"/>
  <c r="G27" i="71"/>
  <c r="G98" i="71"/>
  <c r="G106" i="71"/>
  <c r="G111" i="71"/>
  <c r="G114" i="71"/>
  <c r="G120" i="71"/>
  <c r="G145" i="71"/>
  <c r="G147" i="71"/>
  <c r="G151" i="71"/>
  <c r="G157" i="71"/>
  <c r="G159" i="71"/>
  <c r="G161" i="71"/>
  <c r="G165" i="71"/>
  <c r="G167" i="71"/>
  <c r="G276" i="71"/>
  <c r="G278" i="71"/>
  <c r="G307" i="71"/>
  <c r="G314" i="71"/>
  <c r="G320" i="71"/>
  <c r="G357" i="71"/>
  <c r="G366" i="71"/>
  <c r="G406" i="71"/>
  <c r="G437" i="71"/>
  <c r="G439" i="71"/>
  <c r="G440" i="71"/>
  <c r="G441" i="71"/>
  <c r="G448" i="71"/>
  <c r="G486" i="71"/>
  <c r="G493" i="71"/>
  <c r="G201" i="71"/>
  <c r="G236" i="71"/>
  <c r="G244" i="71"/>
  <c r="G343" i="71"/>
  <c r="G349" i="71"/>
  <c r="G375" i="71"/>
  <c r="G483" i="71"/>
  <c r="G170" i="71"/>
  <c r="G174" i="71"/>
  <c r="G176" i="71"/>
  <c r="G178" i="71"/>
  <c r="G179" i="71"/>
  <c r="G187" i="71"/>
  <c r="G190" i="71"/>
  <c r="G191" i="71"/>
  <c r="G192" i="71"/>
  <c r="G194" i="71"/>
  <c r="G287" i="71"/>
  <c r="G323" i="71"/>
  <c r="G413" i="71"/>
  <c r="G416" i="71"/>
  <c r="G417" i="71"/>
  <c r="G419" i="71"/>
  <c r="G420" i="71"/>
  <c r="G421" i="71"/>
  <c r="G428" i="71"/>
  <c r="G453" i="71"/>
  <c r="G454" i="71"/>
  <c r="G455" i="71"/>
  <c r="G459" i="71"/>
  <c r="G460" i="71"/>
  <c r="G461" i="71"/>
  <c r="G473" i="71"/>
  <c r="G507" i="71"/>
  <c r="G38" i="71"/>
  <c r="G41" i="71"/>
  <c r="G59" i="71"/>
  <c r="G61" i="71"/>
  <c r="G63" i="71"/>
  <c r="G65" i="71"/>
  <c r="G71" i="71"/>
  <c r="G72" i="71"/>
  <c r="G156" i="71"/>
  <c r="G158" i="71"/>
  <c r="G166" i="71"/>
  <c r="G171" i="71"/>
  <c r="G175" i="71"/>
  <c r="G177" i="71"/>
  <c r="G199" i="71"/>
  <c r="G219" i="71"/>
  <c r="G224" i="71"/>
  <c r="G248" i="71"/>
  <c r="G283" i="71"/>
  <c r="G290" i="71"/>
  <c r="G305" i="71"/>
  <c r="G310" i="71"/>
  <c r="G325" i="71"/>
  <c r="G330" i="71"/>
  <c r="G350" i="71"/>
  <c r="G355" i="71"/>
  <c r="G380" i="71"/>
  <c r="G188" i="71"/>
  <c r="G319" i="71"/>
  <c r="G344" i="71"/>
  <c r="G346" i="71"/>
  <c r="G81" i="71"/>
  <c r="G83" i="71"/>
  <c r="G84" i="71"/>
  <c r="G91" i="71"/>
  <c r="G92" i="71"/>
  <c r="G115" i="71"/>
  <c r="G122" i="71"/>
  <c r="G146" i="71"/>
  <c r="G180" i="71"/>
  <c r="G182" i="71"/>
  <c r="G184" i="71"/>
  <c r="G203" i="71"/>
  <c r="G211" i="71"/>
  <c r="G227" i="71"/>
  <c r="G231" i="71"/>
  <c r="G275" i="71"/>
  <c r="G295" i="71"/>
  <c r="G297" i="71"/>
  <c r="G313" i="71"/>
  <c r="G317" i="71"/>
  <c r="G340" i="71"/>
  <c r="G342" i="71"/>
  <c r="G358" i="71"/>
  <c r="G362" i="71"/>
  <c r="G54" i="71"/>
  <c r="G69" i="71"/>
  <c r="G86" i="71"/>
  <c r="G87" i="71"/>
  <c r="G23" i="71"/>
  <c r="G118" i="71"/>
  <c r="G30" i="71"/>
  <c r="G31" i="71"/>
  <c r="G32" i="71"/>
  <c r="G37" i="71"/>
  <c r="G39" i="71"/>
  <c r="G40" i="71"/>
  <c r="G50" i="71"/>
  <c r="G93" i="71"/>
  <c r="G95" i="71"/>
  <c r="G96" i="71"/>
  <c r="G103" i="71"/>
  <c r="G21" i="71"/>
  <c r="G22" i="71"/>
  <c r="G35" i="71"/>
  <c r="G36" i="71"/>
  <c r="G47" i="71"/>
  <c r="G48" i="71"/>
  <c r="G58" i="71"/>
  <c r="G60" i="71"/>
  <c r="G62" i="71"/>
  <c r="G64" i="71"/>
  <c r="G66" i="71"/>
  <c r="G97" i="71"/>
  <c r="G99" i="71"/>
  <c r="G101" i="71"/>
  <c r="G102" i="71"/>
  <c r="G116" i="71"/>
  <c r="G117" i="71"/>
  <c r="G45" i="71"/>
  <c r="G82" i="71"/>
  <c r="G94" i="71"/>
  <c r="G70" i="71"/>
  <c r="G85" i="71"/>
  <c r="G90" i="71"/>
  <c r="G107" i="71"/>
  <c r="G110" i="71"/>
  <c r="G42" i="75" l="1"/>
  <c r="J42" i="75"/>
  <c r="M41" i="75"/>
  <c r="M40" i="75"/>
  <c r="N43" i="75" s="1"/>
  <c r="M13" i="75"/>
  <c r="H42" i="76"/>
  <c r="H37" i="76"/>
  <c r="H32" i="76"/>
  <c r="M42" i="75" l="1"/>
  <c r="F569" i="112"/>
  <c r="E569" i="112"/>
  <c r="D569" i="112"/>
  <c r="C569" i="112"/>
  <c r="A569" i="112"/>
  <c r="F568" i="112"/>
  <c r="E568" i="112"/>
  <c r="D568" i="112"/>
  <c r="C568" i="112"/>
  <c r="A568" i="112"/>
  <c r="F567" i="112"/>
  <c r="E567" i="112"/>
  <c r="D567" i="112"/>
  <c r="C567" i="112"/>
  <c r="A567" i="112"/>
  <c r="F566" i="112"/>
  <c r="E566" i="112"/>
  <c r="D566" i="112"/>
  <c r="C566" i="112"/>
  <c r="A566" i="112"/>
  <c r="F565" i="112"/>
  <c r="E565" i="112"/>
  <c r="D565" i="112"/>
  <c r="C565" i="112"/>
  <c r="A565" i="112"/>
  <c r="F564" i="112"/>
  <c r="E564" i="112"/>
  <c r="D564" i="112"/>
  <c r="C564" i="112"/>
  <c r="A564" i="112"/>
  <c r="F563" i="112"/>
  <c r="E563" i="112"/>
  <c r="D563" i="112"/>
  <c r="C563" i="112"/>
  <c r="A563" i="112"/>
  <c r="F562" i="112"/>
  <c r="E562" i="112"/>
  <c r="D562" i="112"/>
  <c r="C562" i="112"/>
  <c r="A562" i="112"/>
  <c r="F561" i="112"/>
  <c r="E561" i="112"/>
  <c r="D561" i="112"/>
  <c r="C561" i="112"/>
  <c r="A561" i="112"/>
  <c r="F560" i="112"/>
  <c r="E560" i="112"/>
  <c r="D560" i="112"/>
  <c r="C560" i="112"/>
  <c r="A560" i="112"/>
  <c r="F559" i="112"/>
  <c r="E559" i="112"/>
  <c r="D559" i="112"/>
  <c r="C559" i="112"/>
  <c r="A559" i="112"/>
  <c r="F558" i="112"/>
  <c r="E558" i="112"/>
  <c r="D558" i="112"/>
  <c r="C558" i="112"/>
  <c r="A558" i="112"/>
  <c r="F557" i="112"/>
  <c r="E557" i="112"/>
  <c r="D557" i="112"/>
  <c r="C557" i="112"/>
  <c r="A557" i="112"/>
  <c r="F556" i="112"/>
  <c r="E556" i="112"/>
  <c r="D556" i="112"/>
  <c r="C556" i="112"/>
  <c r="A556" i="112"/>
  <c r="F555" i="112"/>
  <c r="E555" i="112"/>
  <c r="D555" i="112"/>
  <c r="C555" i="112"/>
  <c r="A555" i="112"/>
  <c r="F554" i="112"/>
  <c r="E554" i="112"/>
  <c r="D554" i="112"/>
  <c r="C554" i="112"/>
  <c r="A554" i="112"/>
  <c r="F553" i="112"/>
  <c r="E553" i="112"/>
  <c r="D553" i="112"/>
  <c r="C553" i="112"/>
  <c r="A553" i="112"/>
  <c r="F552" i="112"/>
  <c r="E552" i="112"/>
  <c r="D552" i="112"/>
  <c r="C552" i="112"/>
  <c r="A552" i="112"/>
  <c r="F551" i="112"/>
  <c r="E551" i="112"/>
  <c r="D551" i="112"/>
  <c r="C551" i="112"/>
  <c r="A551" i="112"/>
  <c r="F550" i="112"/>
  <c r="E550" i="112"/>
  <c r="D550" i="112"/>
  <c r="C550" i="112"/>
  <c r="A550" i="112"/>
  <c r="F549" i="112"/>
  <c r="E549" i="112"/>
  <c r="D549" i="112"/>
  <c r="C549" i="112"/>
  <c r="A549" i="112"/>
  <c r="F548" i="112"/>
  <c r="E548" i="112"/>
  <c r="D548" i="112"/>
  <c r="C548" i="112"/>
  <c r="A548" i="112"/>
  <c r="F547" i="112"/>
  <c r="E547" i="112"/>
  <c r="D547" i="112"/>
  <c r="C547" i="112"/>
  <c r="A547" i="112"/>
  <c r="F546" i="112"/>
  <c r="E546" i="112"/>
  <c r="D546" i="112"/>
  <c r="C546" i="112"/>
  <c r="A546" i="112"/>
  <c r="F545" i="112"/>
  <c r="E545" i="112"/>
  <c r="D545" i="112"/>
  <c r="C545" i="112"/>
  <c r="A545" i="112"/>
  <c r="F544" i="112"/>
  <c r="E544" i="112"/>
  <c r="D544" i="112"/>
  <c r="C544" i="112"/>
  <c r="A544" i="112"/>
  <c r="F543" i="112"/>
  <c r="E543" i="112"/>
  <c r="D543" i="112"/>
  <c r="C543" i="112"/>
  <c r="A543" i="112"/>
  <c r="F542" i="112"/>
  <c r="E542" i="112"/>
  <c r="D542" i="112"/>
  <c r="C542" i="112"/>
  <c r="A542" i="112"/>
  <c r="F541" i="112"/>
  <c r="E541" i="112"/>
  <c r="D541" i="112"/>
  <c r="C541" i="112"/>
  <c r="A541" i="112"/>
  <c r="F540" i="112"/>
  <c r="E540" i="112"/>
  <c r="D540" i="112"/>
  <c r="C540" i="112"/>
  <c r="A540" i="112"/>
  <c r="F539" i="112"/>
  <c r="E539" i="112"/>
  <c r="D539" i="112"/>
  <c r="C539" i="112"/>
  <c r="A539" i="112"/>
  <c r="F538" i="112"/>
  <c r="E538" i="112"/>
  <c r="D538" i="112"/>
  <c r="C538" i="112"/>
  <c r="A538" i="112"/>
  <c r="F537" i="112"/>
  <c r="E537" i="112"/>
  <c r="D537" i="112"/>
  <c r="C537" i="112"/>
  <c r="A537" i="112"/>
  <c r="F536" i="112"/>
  <c r="E536" i="112"/>
  <c r="D536" i="112"/>
  <c r="C536" i="112"/>
  <c r="A536" i="112"/>
  <c r="F535" i="112"/>
  <c r="E535" i="112"/>
  <c r="D535" i="112"/>
  <c r="C535" i="112"/>
  <c r="A535" i="112"/>
  <c r="F534" i="112"/>
  <c r="E534" i="112"/>
  <c r="D534" i="112"/>
  <c r="C534" i="112"/>
  <c r="A534" i="112"/>
  <c r="F533" i="112"/>
  <c r="E533" i="112"/>
  <c r="D533" i="112"/>
  <c r="C533" i="112"/>
  <c r="A533" i="112"/>
  <c r="F532" i="112"/>
  <c r="E532" i="112"/>
  <c r="D532" i="112"/>
  <c r="C532" i="112"/>
  <c r="A532" i="112"/>
  <c r="F531" i="112"/>
  <c r="E531" i="112"/>
  <c r="D531" i="112"/>
  <c r="C531" i="112"/>
  <c r="A531" i="112"/>
  <c r="A530" i="112"/>
  <c r="E529" i="112"/>
  <c r="F530" i="112"/>
  <c r="E530" i="112"/>
  <c r="D530" i="112"/>
  <c r="C530" i="112"/>
  <c r="A529" i="112"/>
  <c r="F514" i="112"/>
  <c r="E514" i="112"/>
  <c r="D514" i="112"/>
  <c r="C514" i="112"/>
  <c r="F512" i="112"/>
  <c r="E512" i="112"/>
  <c r="D512" i="112"/>
  <c r="C512" i="112"/>
  <c r="F510" i="112"/>
  <c r="E510" i="112"/>
  <c r="D510" i="112"/>
  <c r="C510" i="112"/>
  <c r="F509" i="112"/>
  <c r="E509" i="112"/>
  <c r="D509" i="112"/>
  <c r="C509" i="112"/>
  <c r="F508" i="112"/>
  <c r="E508" i="112"/>
  <c r="D508" i="112"/>
  <c r="C508" i="112"/>
  <c r="F507" i="112"/>
  <c r="E507" i="112"/>
  <c r="D507" i="112"/>
  <c r="C507" i="112"/>
  <c r="F506" i="112"/>
  <c r="E506" i="112"/>
  <c r="D506" i="112"/>
  <c r="C506" i="112"/>
  <c r="F503" i="112"/>
  <c r="E503" i="112"/>
  <c r="D503" i="112"/>
  <c r="C503" i="112"/>
  <c r="F502" i="112"/>
  <c r="E502" i="112"/>
  <c r="D502" i="112"/>
  <c r="C502" i="112"/>
  <c r="F499" i="112"/>
  <c r="E499" i="112"/>
  <c r="D499" i="112"/>
  <c r="C499" i="112"/>
  <c r="F498" i="112"/>
  <c r="E498" i="112"/>
  <c r="D498" i="112"/>
  <c r="C498" i="112"/>
  <c r="F495" i="112"/>
  <c r="E495" i="112"/>
  <c r="D495" i="112"/>
  <c r="C495" i="112"/>
  <c r="F494" i="112"/>
  <c r="E494" i="112"/>
  <c r="D494" i="112"/>
  <c r="C494" i="112"/>
  <c r="F493" i="112"/>
  <c r="E493" i="112"/>
  <c r="D493" i="112"/>
  <c r="C493" i="112"/>
  <c r="F490" i="112"/>
  <c r="E490" i="112"/>
  <c r="D490" i="112"/>
  <c r="C490" i="112"/>
  <c r="F489" i="112"/>
  <c r="E489" i="112"/>
  <c r="D489" i="112"/>
  <c r="C489" i="112"/>
  <c r="F488" i="112"/>
  <c r="E488" i="112"/>
  <c r="D488" i="112"/>
  <c r="C488" i="112"/>
  <c r="F487" i="112"/>
  <c r="E487" i="112"/>
  <c r="D487" i="112"/>
  <c r="C487" i="112"/>
  <c r="F486" i="112"/>
  <c r="E486" i="112"/>
  <c r="D486" i="112"/>
  <c r="C486" i="112"/>
  <c r="F485" i="112"/>
  <c r="E485" i="112"/>
  <c r="D485" i="112"/>
  <c r="C485" i="112"/>
  <c r="F484" i="112"/>
  <c r="E484" i="112"/>
  <c r="D484" i="112"/>
  <c r="C484" i="112"/>
  <c r="F483" i="112"/>
  <c r="E483" i="112"/>
  <c r="D483" i="112"/>
  <c r="C483" i="112"/>
  <c r="F482" i="112"/>
  <c r="E482" i="112"/>
  <c r="D482" i="112"/>
  <c r="C482" i="112"/>
  <c r="F481" i="112"/>
  <c r="E481" i="112"/>
  <c r="D481" i="112"/>
  <c r="C481" i="112"/>
  <c r="F478" i="112"/>
  <c r="E478" i="112"/>
  <c r="D478" i="112"/>
  <c r="C478" i="112"/>
  <c r="F477" i="112"/>
  <c r="E477" i="112"/>
  <c r="D477" i="112"/>
  <c r="C477" i="112"/>
  <c r="F476" i="112"/>
  <c r="E476" i="112"/>
  <c r="D476" i="112"/>
  <c r="C476" i="112"/>
  <c r="F475" i="112"/>
  <c r="E475" i="112"/>
  <c r="D475" i="112"/>
  <c r="C475" i="112"/>
  <c r="F474" i="112"/>
  <c r="E474" i="112"/>
  <c r="D474" i="112"/>
  <c r="C474" i="112"/>
  <c r="F473" i="112"/>
  <c r="E473" i="112"/>
  <c r="D473" i="112"/>
  <c r="C473" i="112"/>
  <c r="F472" i="112"/>
  <c r="E472" i="112"/>
  <c r="D472" i="112"/>
  <c r="C472" i="112"/>
  <c r="F465" i="112"/>
  <c r="E465" i="112"/>
  <c r="D465" i="112"/>
  <c r="C465" i="112"/>
  <c r="F463" i="112"/>
  <c r="E463" i="112"/>
  <c r="D463" i="112"/>
  <c r="C463" i="112"/>
  <c r="F462" i="112"/>
  <c r="E462" i="112"/>
  <c r="D462" i="112"/>
  <c r="C462" i="112"/>
  <c r="F461" i="112"/>
  <c r="E461" i="112"/>
  <c r="D461" i="112"/>
  <c r="C461" i="112"/>
  <c r="F460" i="112"/>
  <c r="E460" i="112"/>
  <c r="D460" i="112"/>
  <c r="C460" i="112"/>
  <c r="F457" i="112"/>
  <c r="E457" i="112"/>
  <c r="D457" i="112"/>
  <c r="C457" i="112"/>
  <c r="F456" i="112"/>
  <c r="E456" i="112"/>
  <c r="D456" i="112"/>
  <c r="C456" i="112"/>
  <c r="F455" i="112"/>
  <c r="E455" i="112"/>
  <c r="D455" i="112"/>
  <c r="C455" i="112"/>
  <c r="F454" i="112"/>
  <c r="E454" i="112"/>
  <c r="D454" i="112"/>
  <c r="C454" i="112"/>
  <c r="F453" i="112"/>
  <c r="E453" i="112"/>
  <c r="D453" i="112"/>
  <c r="C453" i="112"/>
  <c r="F452" i="112"/>
  <c r="E452" i="112"/>
  <c r="D452" i="112"/>
  <c r="C452" i="112"/>
  <c r="F451" i="112"/>
  <c r="E451" i="112"/>
  <c r="D451" i="112"/>
  <c r="C451" i="112"/>
  <c r="F450" i="112"/>
  <c r="E450" i="112"/>
  <c r="D450" i="112"/>
  <c r="C450" i="112"/>
  <c r="F449" i="112"/>
  <c r="E449" i="112"/>
  <c r="D449" i="112"/>
  <c r="C449" i="112"/>
  <c r="F446" i="112"/>
  <c r="E446" i="112"/>
  <c r="D446" i="112"/>
  <c r="C446" i="112"/>
  <c r="F445" i="112"/>
  <c r="E445" i="112"/>
  <c r="D445" i="112"/>
  <c r="C445" i="112"/>
  <c r="F444" i="112"/>
  <c r="E444" i="112"/>
  <c r="D444" i="112"/>
  <c r="C444" i="112"/>
  <c r="F443" i="112"/>
  <c r="E443" i="112"/>
  <c r="D443" i="112"/>
  <c r="C443" i="112"/>
  <c r="F442" i="112"/>
  <c r="E442" i="112"/>
  <c r="D442" i="112"/>
  <c r="C442" i="112"/>
  <c r="F441" i="112"/>
  <c r="E441" i="112"/>
  <c r="D441" i="112"/>
  <c r="C441" i="112"/>
  <c r="F440" i="112"/>
  <c r="E440" i="112"/>
  <c r="D440" i="112"/>
  <c r="C440" i="112"/>
  <c r="F439" i="112"/>
  <c r="E439" i="112"/>
  <c r="D439" i="112"/>
  <c r="C439" i="112"/>
  <c r="F438" i="112"/>
  <c r="E438" i="112"/>
  <c r="D438" i="112"/>
  <c r="C438" i="112"/>
  <c r="F437" i="112"/>
  <c r="E437" i="112"/>
  <c r="D437" i="112"/>
  <c r="C437" i="112"/>
  <c r="F436" i="112"/>
  <c r="E436" i="112"/>
  <c r="D436" i="112"/>
  <c r="C436" i="112"/>
  <c r="F433" i="112"/>
  <c r="E433" i="112"/>
  <c r="D433" i="112"/>
  <c r="C433" i="112"/>
  <c r="F432" i="112"/>
  <c r="E432" i="112"/>
  <c r="D432" i="112"/>
  <c r="C432" i="112"/>
  <c r="F431" i="112"/>
  <c r="E431" i="112"/>
  <c r="D431" i="112"/>
  <c r="C431" i="112"/>
  <c r="F430" i="112"/>
  <c r="E430" i="112"/>
  <c r="D430" i="112"/>
  <c r="C430" i="112"/>
  <c r="F429" i="112"/>
  <c r="E429" i="112"/>
  <c r="D429" i="112"/>
  <c r="C429" i="112"/>
  <c r="F428" i="112"/>
  <c r="E428" i="112"/>
  <c r="D428" i="112"/>
  <c r="C428" i="112"/>
  <c r="F427" i="112"/>
  <c r="E427" i="112"/>
  <c r="D427" i="112"/>
  <c r="C427" i="112"/>
  <c r="F424" i="112"/>
  <c r="E424" i="112"/>
  <c r="D424" i="112"/>
  <c r="C424" i="112"/>
  <c r="F423" i="112"/>
  <c r="E423" i="112"/>
  <c r="D423" i="112"/>
  <c r="C423" i="112"/>
  <c r="F422" i="112"/>
  <c r="E422" i="112"/>
  <c r="D422" i="112"/>
  <c r="C422" i="112"/>
  <c r="F421" i="112"/>
  <c r="E421" i="112"/>
  <c r="D421" i="112"/>
  <c r="C421" i="112"/>
  <c r="F420" i="112"/>
  <c r="E420" i="112"/>
  <c r="D420" i="112"/>
  <c r="C420" i="112"/>
  <c r="F419" i="112"/>
  <c r="E419" i="112"/>
  <c r="D419" i="112"/>
  <c r="C419" i="112"/>
  <c r="F418" i="112"/>
  <c r="E418" i="112"/>
  <c r="D418" i="112"/>
  <c r="C418" i="112"/>
  <c r="F415" i="112"/>
  <c r="E415" i="112"/>
  <c r="D415" i="112"/>
  <c r="C415" i="112"/>
  <c r="F414" i="112"/>
  <c r="E414" i="112"/>
  <c r="D414" i="112"/>
  <c r="C414" i="112"/>
  <c r="F413" i="112"/>
  <c r="E413" i="112"/>
  <c r="D413" i="112"/>
  <c r="C413" i="112"/>
  <c r="F410" i="112"/>
  <c r="E410" i="112"/>
  <c r="D410" i="112"/>
  <c r="C410" i="112"/>
  <c r="F409" i="112"/>
  <c r="E409" i="112"/>
  <c r="D409" i="112"/>
  <c r="C409" i="112"/>
  <c r="F408" i="112"/>
  <c r="E408" i="112"/>
  <c r="D408" i="112"/>
  <c r="C408" i="112"/>
  <c r="F407" i="112"/>
  <c r="E407" i="112"/>
  <c r="D407" i="112"/>
  <c r="C407" i="112"/>
  <c r="F383" i="112"/>
  <c r="E383" i="112"/>
  <c r="D383" i="112"/>
  <c r="C383" i="112"/>
  <c r="F381" i="112"/>
  <c r="E381" i="112"/>
  <c r="D381" i="112"/>
  <c r="C381" i="112"/>
  <c r="F379" i="112"/>
  <c r="E379" i="112"/>
  <c r="D379" i="112"/>
  <c r="C379" i="112"/>
  <c r="F378" i="112"/>
  <c r="E378" i="112"/>
  <c r="D378" i="112"/>
  <c r="C378" i="112"/>
  <c r="F377" i="112"/>
  <c r="E377" i="112"/>
  <c r="D377" i="112"/>
  <c r="C377" i="112"/>
  <c r="F376" i="112"/>
  <c r="E376" i="112"/>
  <c r="D376" i="112"/>
  <c r="C376" i="112"/>
  <c r="F375" i="112"/>
  <c r="E375" i="112"/>
  <c r="D375" i="112"/>
  <c r="C375" i="112"/>
  <c r="F372" i="112"/>
  <c r="E372" i="112"/>
  <c r="D372" i="112"/>
  <c r="C372" i="112"/>
  <c r="F371" i="112"/>
  <c r="E371" i="112"/>
  <c r="D371" i="112"/>
  <c r="C371" i="112"/>
  <c r="F368" i="112"/>
  <c r="E368" i="112"/>
  <c r="D368" i="112"/>
  <c r="C368" i="112"/>
  <c r="F367" i="112"/>
  <c r="E367" i="112"/>
  <c r="D367" i="112"/>
  <c r="C367" i="112"/>
  <c r="F364" i="112"/>
  <c r="E364" i="112"/>
  <c r="D364" i="112"/>
  <c r="C364" i="112"/>
  <c r="F363" i="112"/>
  <c r="E363" i="112"/>
  <c r="D363" i="112"/>
  <c r="C363" i="112"/>
  <c r="F362" i="112"/>
  <c r="E362" i="112"/>
  <c r="D362" i="112"/>
  <c r="C362" i="112"/>
  <c r="F359" i="112"/>
  <c r="E359" i="112"/>
  <c r="D359" i="112"/>
  <c r="C359" i="112"/>
  <c r="F358" i="112"/>
  <c r="E358" i="112"/>
  <c r="D358" i="112"/>
  <c r="C358" i="112"/>
  <c r="F357" i="112"/>
  <c r="E357" i="112"/>
  <c r="D357" i="112"/>
  <c r="C357" i="112"/>
  <c r="F356" i="112"/>
  <c r="E356" i="112"/>
  <c r="D356" i="112"/>
  <c r="C356" i="112"/>
  <c r="F355" i="112"/>
  <c r="E355" i="112"/>
  <c r="D355" i="112"/>
  <c r="C355" i="112"/>
  <c r="F354" i="112"/>
  <c r="E354" i="112"/>
  <c r="D354" i="112"/>
  <c r="C354" i="112"/>
  <c r="F353" i="112"/>
  <c r="E353" i="112"/>
  <c r="D353" i="112"/>
  <c r="C353" i="112"/>
  <c r="F352" i="112"/>
  <c r="E352" i="112"/>
  <c r="D352" i="112"/>
  <c r="C352" i="112"/>
  <c r="F351" i="112"/>
  <c r="E351" i="112"/>
  <c r="D351" i="112"/>
  <c r="C351" i="112"/>
  <c r="F350" i="112"/>
  <c r="E350" i="112"/>
  <c r="D350" i="112"/>
  <c r="C350" i="112"/>
  <c r="F347" i="112"/>
  <c r="E347" i="112"/>
  <c r="D347" i="112"/>
  <c r="C347" i="112"/>
  <c r="F346" i="112"/>
  <c r="E346" i="112"/>
  <c r="D346" i="112"/>
  <c r="C346" i="112"/>
  <c r="F345" i="112"/>
  <c r="E345" i="112"/>
  <c r="D345" i="112"/>
  <c r="C345" i="112"/>
  <c r="F344" i="112"/>
  <c r="E344" i="112"/>
  <c r="D344" i="112"/>
  <c r="C344" i="112"/>
  <c r="F343" i="112"/>
  <c r="E343" i="112"/>
  <c r="D343" i="112"/>
  <c r="C343" i="112"/>
  <c r="F342" i="112"/>
  <c r="E342" i="112"/>
  <c r="D342" i="112"/>
  <c r="C342" i="112"/>
  <c r="F341" i="112"/>
  <c r="E341" i="112"/>
  <c r="D341" i="112"/>
  <c r="C341" i="112"/>
  <c r="F334" i="112"/>
  <c r="E334" i="112"/>
  <c r="D334" i="112"/>
  <c r="C334" i="112"/>
  <c r="F332" i="112"/>
  <c r="E332" i="112"/>
  <c r="D332" i="112"/>
  <c r="C332" i="112"/>
  <c r="F331" i="112"/>
  <c r="E331" i="112"/>
  <c r="D331" i="112"/>
  <c r="C331" i="112"/>
  <c r="F330" i="112"/>
  <c r="E330" i="112"/>
  <c r="D330" i="112"/>
  <c r="C330" i="112"/>
  <c r="F329" i="112"/>
  <c r="E329" i="112"/>
  <c r="D329" i="112"/>
  <c r="C329" i="112"/>
  <c r="F326" i="112"/>
  <c r="E326" i="112"/>
  <c r="D326" i="112"/>
  <c r="C326" i="112"/>
  <c r="F325" i="112"/>
  <c r="E325" i="112"/>
  <c r="D325" i="112"/>
  <c r="C325" i="112"/>
  <c r="F324" i="112"/>
  <c r="E324" i="112"/>
  <c r="D324" i="112"/>
  <c r="C324" i="112"/>
  <c r="F323" i="112"/>
  <c r="E323" i="112"/>
  <c r="D323" i="112"/>
  <c r="C323" i="112"/>
  <c r="F322" i="112"/>
  <c r="E322" i="112"/>
  <c r="D322" i="112"/>
  <c r="C322" i="112"/>
  <c r="F321" i="112"/>
  <c r="E321" i="112"/>
  <c r="D321" i="112"/>
  <c r="C321" i="112"/>
  <c r="F320" i="112"/>
  <c r="E320" i="112"/>
  <c r="D320" i="112"/>
  <c r="C320" i="112"/>
  <c r="F319" i="112"/>
  <c r="E319" i="112"/>
  <c r="D319" i="112"/>
  <c r="C319" i="112"/>
  <c r="F318" i="112"/>
  <c r="E318" i="112"/>
  <c r="D318" i="112"/>
  <c r="C318" i="112"/>
  <c r="F315" i="112"/>
  <c r="E315" i="112"/>
  <c r="D315" i="112"/>
  <c r="C315" i="112"/>
  <c r="F314" i="112"/>
  <c r="E314" i="112"/>
  <c r="D314" i="112"/>
  <c r="C314" i="112"/>
  <c r="F313" i="112"/>
  <c r="E313" i="112"/>
  <c r="D313" i="112"/>
  <c r="C313" i="112"/>
  <c r="F312" i="112"/>
  <c r="E312" i="112"/>
  <c r="D312" i="112"/>
  <c r="C312" i="112"/>
  <c r="F311" i="112"/>
  <c r="E311" i="112"/>
  <c r="D311" i="112"/>
  <c r="C311" i="112"/>
  <c r="F310" i="112"/>
  <c r="E310" i="112"/>
  <c r="D310" i="112"/>
  <c r="C310" i="112"/>
  <c r="F309" i="112"/>
  <c r="E309" i="112"/>
  <c r="D309" i="112"/>
  <c r="C309" i="112"/>
  <c r="F308" i="112"/>
  <c r="E308" i="112"/>
  <c r="D308" i="112"/>
  <c r="C308" i="112"/>
  <c r="F307" i="112"/>
  <c r="E307" i="112"/>
  <c r="D307" i="112"/>
  <c r="C307" i="112"/>
  <c r="F306" i="112"/>
  <c r="E306" i="112"/>
  <c r="D306" i="112"/>
  <c r="C306" i="112"/>
  <c r="F305" i="112"/>
  <c r="E305" i="112"/>
  <c r="D305" i="112"/>
  <c r="C305" i="112"/>
  <c r="F302" i="112"/>
  <c r="E302" i="112"/>
  <c r="D302" i="112"/>
  <c r="C302" i="112"/>
  <c r="F301" i="112"/>
  <c r="E301" i="112"/>
  <c r="D301" i="112"/>
  <c r="C301" i="112"/>
  <c r="F300" i="112"/>
  <c r="E300" i="112"/>
  <c r="D300" i="112"/>
  <c r="C300" i="112"/>
  <c r="F299" i="112"/>
  <c r="E299" i="112"/>
  <c r="D299" i="112"/>
  <c r="C299" i="112"/>
  <c r="F298" i="112"/>
  <c r="E298" i="112"/>
  <c r="D298" i="112"/>
  <c r="C298" i="112"/>
  <c r="F297" i="112"/>
  <c r="E297" i="112"/>
  <c r="D297" i="112"/>
  <c r="C297" i="112"/>
  <c r="F296" i="112"/>
  <c r="E296" i="112"/>
  <c r="D296" i="112"/>
  <c r="C296" i="112"/>
  <c r="F293" i="112"/>
  <c r="E293" i="112"/>
  <c r="D293" i="112"/>
  <c r="C293" i="112"/>
  <c r="F292" i="112"/>
  <c r="E292" i="112"/>
  <c r="D292" i="112"/>
  <c r="C292" i="112"/>
  <c r="F291" i="112"/>
  <c r="E291" i="112"/>
  <c r="D291" i="112"/>
  <c r="C291" i="112"/>
  <c r="F290" i="112"/>
  <c r="E290" i="112"/>
  <c r="D290" i="112"/>
  <c r="C290" i="112"/>
  <c r="F289" i="112"/>
  <c r="E289" i="112"/>
  <c r="D289" i="112"/>
  <c r="C289" i="112"/>
  <c r="F288" i="112"/>
  <c r="E288" i="112"/>
  <c r="D288" i="112"/>
  <c r="C288" i="112"/>
  <c r="F287" i="112"/>
  <c r="E287" i="112"/>
  <c r="D287" i="112"/>
  <c r="C287" i="112"/>
  <c r="F284" i="112"/>
  <c r="E284" i="112"/>
  <c r="D284" i="112"/>
  <c r="C284" i="112"/>
  <c r="F283" i="112"/>
  <c r="E283" i="112"/>
  <c r="D283" i="112"/>
  <c r="C283" i="112"/>
  <c r="F282" i="112"/>
  <c r="E282" i="112"/>
  <c r="D282" i="112"/>
  <c r="C282" i="112"/>
  <c r="F279" i="112"/>
  <c r="E279" i="112"/>
  <c r="D279" i="112"/>
  <c r="C279" i="112"/>
  <c r="F278" i="112"/>
  <c r="E278" i="112"/>
  <c r="D278" i="112"/>
  <c r="C278" i="112"/>
  <c r="F277" i="112"/>
  <c r="E277" i="112"/>
  <c r="D277" i="112"/>
  <c r="C277" i="112"/>
  <c r="F276" i="112"/>
  <c r="E276" i="112"/>
  <c r="D276" i="112"/>
  <c r="C276" i="112"/>
  <c r="F252" i="112"/>
  <c r="E252" i="112"/>
  <c r="D252" i="112"/>
  <c r="C252" i="112"/>
  <c r="F250" i="112"/>
  <c r="E250" i="112"/>
  <c r="D250" i="112"/>
  <c r="C250" i="112"/>
  <c r="F248" i="112"/>
  <c r="E248" i="112"/>
  <c r="D248" i="112"/>
  <c r="C248" i="112"/>
  <c r="F247" i="112"/>
  <c r="E247" i="112"/>
  <c r="D247" i="112"/>
  <c r="C247" i="112"/>
  <c r="F246" i="112"/>
  <c r="E246" i="112"/>
  <c r="D246" i="112"/>
  <c r="C246" i="112"/>
  <c r="F245" i="112"/>
  <c r="E245" i="112"/>
  <c r="D245" i="112"/>
  <c r="C245" i="112"/>
  <c r="F244" i="112"/>
  <c r="E244" i="112"/>
  <c r="D244" i="112"/>
  <c r="C244" i="112"/>
  <c r="F241" i="112"/>
  <c r="E241" i="112"/>
  <c r="D241" i="112"/>
  <c r="C241" i="112"/>
  <c r="F240" i="112"/>
  <c r="E240" i="112"/>
  <c r="D240" i="112"/>
  <c r="C240" i="112"/>
  <c r="F237" i="112"/>
  <c r="E237" i="112"/>
  <c r="D237" i="112"/>
  <c r="C237" i="112"/>
  <c r="F236" i="112"/>
  <c r="E236" i="112"/>
  <c r="D236" i="112"/>
  <c r="C236" i="112"/>
  <c r="F233" i="112"/>
  <c r="E233" i="112"/>
  <c r="D233" i="112"/>
  <c r="C233" i="112"/>
  <c r="F232" i="112"/>
  <c r="E232" i="112"/>
  <c r="D232" i="112"/>
  <c r="C232" i="112"/>
  <c r="F231" i="112"/>
  <c r="E231" i="112"/>
  <c r="D231" i="112"/>
  <c r="C231" i="112"/>
  <c r="F228" i="112"/>
  <c r="E228" i="112"/>
  <c r="D228" i="112"/>
  <c r="C228" i="112"/>
  <c r="F227" i="112"/>
  <c r="E227" i="112"/>
  <c r="D227" i="112"/>
  <c r="C227" i="112"/>
  <c r="F226" i="112"/>
  <c r="E226" i="112"/>
  <c r="D226" i="112"/>
  <c r="C226" i="112"/>
  <c r="F225" i="112"/>
  <c r="E225" i="112"/>
  <c r="D225" i="112"/>
  <c r="C225" i="112"/>
  <c r="F224" i="112"/>
  <c r="E224" i="112"/>
  <c r="D224" i="112"/>
  <c r="C224" i="112"/>
  <c r="F223" i="112"/>
  <c r="E223" i="112"/>
  <c r="D223" i="112"/>
  <c r="C223" i="112"/>
  <c r="F222" i="112"/>
  <c r="E222" i="112"/>
  <c r="D222" i="112"/>
  <c r="C222" i="112"/>
  <c r="F221" i="112"/>
  <c r="E221" i="112"/>
  <c r="D221" i="112"/>
  <c r="C221" i="112"/>
  <c r="F220" i="112"/>
  <c r="E220" i="112"/>
  <c r="D220" i="112"/>
  <c r="C220" i="112"/>
  <c r="F219" i="112"/>
  <c r="E219" i="112"/>
  <c r="D219" i="112"/>
  <c r="C219" i="112"/>
  <c r="F216" i="112"/>
  <c r="E216" i="112"/>
  <c r="D216" i="112"/>
  <c r="C216" i="112"/>
  <c r="F215" i="112"/>
  <c r="E215" i="112"/>
  <c r="D215" i="112"/>
  <c r="C215" i="112"/>
  <c r="F214" i="112"/>
  <c r="E214" i="112"/>
  <c r="D214" i="112"/>
  <c r="C214" i="112"/>
  <c r="F213" i="112"/>
  <c r="E213" i="112"/>
  <c r="D213" i="112"/>
  <c r="C213" i="112"/>
  <c r="F212" i="112"/>
  <c r="E212" i="112"/>
  <c r="D212" i="112"/>
  <c r="C212" i="112"/>
  <c r="F211" i="112"/>
  <c r="E211" i="112"/>
  <c r="D211" i="112"/>
  <c r="C211" i="112"/>
  <c r="F210" i="112"/>
  <c r="E210" i="112"/>
  <c r="D210" i="112"/>
  <c r="C210" i="112"/>
  <c r="F203" i="112"/>
  <c r="E203" i="112"/>
  <c r="D203" i="112"/>
  <c r="C203" i="112"/>
  <c r="F201" i="112"/>
  <c r="E201" i="112"/>
  <c r="D201" i="112"/>
  <c r="C201" i="112"/>
  <c r="F200" i="112"/>
  <c r="E200" i="112"/>
  <c r="D200" i="112"/>
  <c r="C200" i="112"/>
  <c r="F199" i="112"/>
  <c r="E199" i="112"/>
  <c r="D199" i="112"/>
  <c r="C199" i="112"/>
  <c r="F198" i="112"/>
  <c r="E198" i="112"/>
  <c r="D198" i="112"/>
  <c r="C198" i="112"/>
  <c r="F195" i="112"/>
  <c r="E195" i="112"/>
  <c r="D195" i="112"/>
  <c r="C195" i="112"/>
  <c r="F194" i="112"/>
  <c r="E194" i="112"/>
  <c r="D194" i="112"/>
  <c r="C194" i="112"/>
  <c r="F193" i="112"/>
  <c r="E193" i="112"/>
  <c r="D193" i="112"/>
  <c r="C193" i="112"/>
  <c r="F192" i="112"/>
  <c r="E192" i="112"/>
  <c r="D192" i="112"/>
  <c r="C192" i="112"/>
  <c r="F191" i="112"/>
  <c r="E191" i="112"/>
  <c r="D191" i="112"/>
  <c r="C191" i="112"/>
  <c r="F190" i="112"/>
  <c r="E190" i="112"/>
  <c r="D190" i="112"/>
  <c r="C190" i="112"/>
  <c r="F189" i="112"/>
  <c r="E189" i="112"/>
  <c r="D189" i="112"/>
  <c r="C189" i="112"/>
  <c r="F188" i="112"/>
  <c r="E188" i="112"/>
  <c r="D188" i="112"/>
  <c r="C188" i="112"/>
  <c r="F187" i="112"/>
  <c r="E187" i="112"/>
  <c r="D187" i="112"/>
  <c r="C187" i="112"/>
  <c r="F184" i="112"/>
  <c r="E184" i="112"/>
  <c r="D184" i="112"/>
  <c r="C184" i="112"/>
  <c r="F183" i="112"/>
  <c r="E183" i="112"/>
  <c r="D183" i="112"/>
  <c r="C183" i="112"/>
  <c r="F182" i="112"/>
  <c r="E182" i="112"/>
  <c r="D182" i="112"/>
  <c r="C182" i="112"/>
  <c r="F181" i="112"/>
  <c r="E181" i="112"/>
  <c r="D181" i="112"/>
  <c r="C181" i="112"/>
  <c r="F180" i="112"/>
  <c r="E180" i="112"/>
  <c r="D180" i="112"/>
  <c r="C180" i="112"/>
  <c r="F179" i="112"/>
  <c r="E179" i="112"/>
  <c r="D179" i="112"/>
  <c r="C179" i="112"/>
  <c r="F178" i="112"/>
  <c r="E178" i="112"/>
  <c r="D178" i="112"/>
  <c r="C178" i="112"/>
  <c r="F177" i="112"/>
  <c r="E177" i="112"/>
  <c r="D177" i="112"/>
  <c r="C177" i="112"/>
  <c r="F176" i="112"/>
  <c r="E176" i="112"/>
  <c r="D176" i="112"/>
  <c r="C176" i="112"/>
  <c r="F175" i="112"/>
  <c r="E175" i="112"/>
  <c r="D175" i="112"/>
  <c r="C175" i="112"/>
  <c r="F174" i="112"/>
  <c r="E174" i="112"/>
  <c r="D174" i="112"/>
  <c r="C174" i="112"/>
  <c r="F171" i="112"/>
  <c r="E171" i="112"/>
  <c r="D171" i="112"/>
  <c r="C171" i="112"/>
  <c r="F170" i="112"/>
  <c r="E170" i="112"/>
  <c r="D170" i="112"/>
  <c r="C170" i="112"/>
  <c r="F169" i="112"/>
  <c r="E169" i="112"/>
  <c r="D169" i="112"/>
  <c r="C169" i="112"/>
  <c r="F168" i="112"/>
  <c r="E168" i="112"/>
  <c r="D168" i="112"/>
  <c r="C168" i="112"/>
  <c r="F167" i="112"/>
  <c r="E167" i="112"/>
  <c r="D167" i="112"/>
  <c r="C167" i="112"/>
  <c r="F166" i="112"/>
  <c r="E166" i="112"/>
  <c r="D166" i="112"/>
  <c r="C166" i="112"/>
  <c r="F165" i="112"/>
  <c r="E165" i="112"/>
  <c r="D165" i="112"/>
  <c r="C165" i="112"/>
  <c r="F162" i="112"/>
  <c r="E162" i="112"/>
  <c r="D162" i="112"/>
  <c r="C162" i="112"/>
  <c r="F161" i="112"/>
  <c r="E161" i="112"/>
  <c r="D161" i="112"/>
  <c r="C161" i="112"/>
  <c r="F160" i="112"/>
  <c r="E160" i="112"/>
  <c r="D160" i="112"/>
  <c r="C160" i="112"/>
  <c r="F159" i="112"/>
  <c r="E159" i="112"/>
  <c r="D159" i="112"/>
  <c r="C159" i="112"/>
  <c r="F158" i="112"/>
  <c r="E158" i="112"/>
  <c r="D158" i="112"/>
  <c r="C158" i="112"/>
  <c r="F157" i="112"/>
  <c r="E157" i="112"/>
  <c r="D157" i="112"/>
  <c r="C157" i="112"/>
  <c r="F156" i="112"/>
  <c r="E156" i="112"/>
  <c r="D156" i="112"/>
  <c r="C156" i="112"/>
  <c r="F153" i="112"/>
  <c r="E153" i="112"/>
  <c r="D153" i="112"/>
  <c r="C153" i="112"/>
  <c r="F152" i="112"/>
  <c r="E152" i="112"/>
  <c r="D152" i="112"/>
  <c r="C152" i="112"/>
  <c r="F151" i="112"/>
  <c r="E151" i="112"/>
  <c r="D151" i="112"/>
  <c r="C151" i="112"/>
  <c r="F148" i="112"/>
  <c r="E148" i="112"/>
  <c r="D148" i="112"/>
  <c r="C148" i="112"/>
  <c r="F147" i="112"/>
  <c r="E147" i="112"/>
  <c r="D147" i="112"/>
  <c r="C147" i="112"/>
  <c r="F146" i="112"/>
  <c r="E146" i="112"/>
  <c r="D146" i="112"/>
  <c r="C146" i="112"/>
  <c r="F145" i="112"/>
  <c r="E145" i="112"/>
  <c r="D145" i="112"/>
  <c r="C145" i="112"/>
  <c r="F121" i="112"/>
  <c r="E121" i="112"/>
  <c r="D121" i="112"/>
  <c r="C121" i="112"/>
  <c r="F119" i="112"/>
  <c r="E119" i="112"/>
  <c r="D119" i="112"/>
  <c r="C119" i="112"/>
  <c r="F117" i="112"/>
  <c r="E117" i="112"/>
  <c r="D117" i="112"/>
  <c r="C117" i="112"/>
  <c r="F116" i="112"/>
  <c r="E116" i="112"/>
  <c r="D116" i="112"/>
  <c r="C116" i="112"/>
  <c r="F115" i="112"/>
  <c r="E115" i="112"/>
  <c r="D115" i="112"/>
  <c r="C115" i="112"/>
  <c r="F114" i="112"/>
  <c r="E114" i="112"/>
  <c r="D114" i="112"/>
  <c r="C114" i="112"/>
  <c r="F113" i="112"/>
  <c r="E113" i="112"/>
  <c r="D113" i="112"/>
  <c r="C113" i="112"/>
  <c r="F110" i="112"/>
  <c r="E110" i="112"/>
  <c r="D110" i="112"/>
  <c r="C110" i="112"/>
  <c r="F109" i="112"/>
  <c r="E109" i="112"/>
  <c r="D109" i="112"/>
  <c r="C109" i="112"/>
  <c r="F106" i="112"/>
  <c r="E106" i="112"/>
  <c r="D106" i="112"/>
  <c r="C106" i="112"/>
  <c r="F105" i="112"/>
  <c r="E105" i="112"/>
  <c r="D105" i="112"/>
  <c r="C105" i="112"/>
  <c r="F102" i="112"/>
  <c r="E102" i="112"/>
  <c r="D102" i="112"/>
  <c r="C102" i="112"/>
  <c r="F101" i="112"/>
  <c r="E101" i="112"/>
  <c r="D101" i="112"/>
  <c r="C101" i="112"/>
  <c r="F100" i="112"/>
  <c r="E100" i="112"/>
  <c r="D100" i="112"/>
  <c r="C100" i="112"/>
  <c r="F97" i="112"/>
  <c r="E97" i="112"/>
  <c r="D97" i="112"/>
  <c r="C97" i="112"/>
  <c r="F96" i="112"/>
  <c r="E96" i="112"/>
  <c r="D96" i="112"/>
  <c r="C96" i="112"/>
  <c r="F95" i="112"/>
  <c r="E95" i="112"/>
  <c r="D95" i="112"/>
  <c r="C95" i="112"/>
  <c r="F94" i="112"/>
  <c r="E94" i="112"/>
  <c r="D94" i="112"/>
  <c r="C94" i="112"/>
  <c r="F93" i="112"/>
  <c r="E93" i="112"/>
  <c r="D93" i="112"/>
  <c r="C93" i="112"/>
  <c r="F92" i="112"/>
  <c r="E92" i="112"/>
  <c r="D92" i="112"/>
  <c r="C92" i="112"/>
  <c r="F91" i="112"/>
  <c r="E91" i="112"/>
  <c r="D91" i="112"/>
  <c r="C91" i="112"/>
  <c r="F90" i="112"/>
  <c r="E90" i="112"/>
  <c r="D90" i="112"/>
  <c r="C90" i="112"/>
  <c r="E89" i="112"/>
  <c r="D89" i="112"/>
  <c r="C89" i="112"/>
  <c r="F88" i="112"/>
  <c r="E88" i="112"/>
  <c r="D88" i="112"/>
  <c r="C88" i="112"/>
  <c r="F85" i="112"/>
  <c r="E85" i="112"/>
  <c r="D85" i="112"/>
  <c r="C85" i="112"/>
  <c r="F84" i="112"/>
  <c r="E84" i="112"/>
  <c r="D84" i="112"/>
  <c r="C84" i="112"/>
  <c r="F83" i="112"/>
  <c r="E83" i="112"/>
  <c r="D83" i="112"/>
  <c r="C83" i="112"/>
  <c r="F82" i="112"/>
  <c r="E82" i="112"/>
  <c r="D82" i="112"/>
  <c r="C82" i="112"/>
  <c r="F81" i="112"/>
  <c r="E81" i="112"/>
  <c r="D81" i="112"/>
  <c r="C81" i="112"/>
  <c r="F80" i="112"/>
  <c r="E80" i="112"/>
  <c r="D80" i="112"/>
  <c r="C80" i="112"/>
  <c r="E79" i="112"/>
  <c r="D79" i="112"/>
  <c r="C79" i="112"/>
  <c r="F72" i="112"/>
  <c r="E72" i="112"/>
  <c r="D72" i="112"/>
  <c r="C72" i="112"/>
  <c r="F70" i="112"/>
  <c r="E70" i="112"/>
  <c r="D70" i="112"/>
  <c r="C70" i="112"/>
  <c r="F69" i="112"/>
  <c r="E69" i="112"/>
  <c r="D69" i="112"/>
  <c r="C69" i="112"/>
  <c r="F68" i="112"/>
  <c r="E68" i="112"/>
  <c r="D68" i="112"/>
  <c r="C68" i="112"/>
  <c r="F67" i="112"/>
  <c r="E67" i="112"/>
  <c r="D67" i="112"/>
  <c r="C67" i="112"/>
  <c r="F64" i="112"/>
  <c r="E64" i="112"/>
  <c r="D64" i="112"/>
  <c r="C64" i="112"/>
  <c r="F63" i="112"/>
  <c r="E63" i="112"/>
  <c r="D63" i="112"/>
  <c r="C63" i="112"/>
  <c r="F62" i="112"/>
  <c r="E62" i="112"/>
  <c r="D62" i="112"/>
  <c r="C62" i="112"/>
  <c r="F61" i="112"/>
  <c r="E61" i="112"/>
  <c r="D61" i="112"/>
  <c r="C61" i="112"/>
  <c r="F60" i="112"/>
  <c r="E60" i="112"/>
  <c r="D60" i="112"/>
  <c r="C60" i="112"/>
  <c r="F59" i="112"/>
  <c r="E59" i="112"/>
  <c r="D59" i="112"/>
  <c r="C59" i="112"/>
  <c r="F58" i="112"/>
  <c r="E58" i="112"/>
  <c r="D58" i="112"/>
  <c r="C58" i="112"/>
  <c r="F57" i="112"/>
  <c r="E57" i="112"/>
  <c r="D57" i="112"/>
  <c r="C57" i="112"/>
  <c r="F56" i="112"/>
  <c r="E56" i="112"/>
  <c r="D56" i="112"/>
  <c r="C56" i="112"/>
  <c r="F53" i="112"/>
  <c r="E53" i="112"/>
  <c r="D53" i="112"/>
  <c r="C53" i="112"/>
  <c r="F52" i="112"/>
  <c r="E52" i="112"/>
  <c r="D52" i="112"/>
  <c r="C52" i="112"/>
  <c r="E51" i="112"/>
  <c r="D51" i="112"/>
  <c r="C51" i="112"/>
  <c r="F50" i="112"/>
  <c r="E50" i="112"/>
  <c r="D50" i="112"/>
  <c r="C50" i="112"/>
  <c r="F49" i="112"/>
  <c r="E49" i="112"/>
  <c r="D49" i="112"/>
  <c r="C49" i="112"/>
  <c r="F48" i="112"/>
  <c r="E48" i="112"/>
  <c r="D48" i="112"/>
  <c r="C48" i="112"/>
  <c r="F47" i="112"/>
  <c r="E47" i="112"/>
  <c r="D47" i="112"/>
  <c r="C47" i="112"/>
  <c r="F46" i="112"/>
  <c r="E46" i="112"/>
  <c r="D46" i="112"/>
  <c r="C46" i="112"/>
  <c r="F45" i="112"/>
  <c r="E45" i="112"/>
  <c r="D45" i="112"/>
  <c r="C45" i="112"/>
  <c r="E44" i="112"/>
  <c r="D44" i="112"/>
  <c r="C44" i="112"/>
  <c r="F43" i="112"/>
  <c r="E43" i="112"/>
  <c r="D43" i="112"/>
  <c r="C43" i="112"/>
  <c r="F40" i="112"/>
  <c r="E40" i="112"/>
  <c r="D40" i="112"/>
  <c r="C40" i="112"/>
  <c r="F39" i="112"/>
  <c r="E39" i="112"/>
  <c r="D39" i="112"/>
  <c r="C39" i="112"/>
  <c r="F38" i="112"/>
  <c r="E38" i="112"/>
  <c r="D38" i="112"/>
  <c r="C38" i="112"/>
  <c r="F37" i="112"/>
  <c r="E37" i="112"/>
  <c r="D37" i="112"/>
  <c r="C37" i="112"/>
  <c r="E36" i="112"/>
  <c r="D36" i="112"/>
  <c r="C36" i="112"/>
  <c r="F35" i="112"/>
  <c r="E35" i="112"/>
  <c r="D35" i="112"/>
  <c r="C35" i="112"/>
  <c r="E34" i="112"/>
  <c r="D34" i="112"/>
  <c r="C34" i="112"/>
  <c r="F31" i="112"/>
  <c r="E31" i="112"/>
  <c r="D31" i="112"/>
  <c r="C31" i="112"/>
  <c r="F30" i="112"/>
  <c r="E30" i="112"/>
  <c r="D30" i="112"/>
  <c r="C30" i="112"/>
  <c r="E29" i="112"/>
  <c r="D29" i="112"/>
  <c r="C29" i="112"/>
  <c r="F28" i="112"/>
  <c r="E28" i="112"/>
  <c r="D28" i="112"/>
  <c r="C28" i="112"/>
  <c r="F27" i="112"/>
  <c r="E27" i="112"/>
  <c r="D27" i="112"/>
  <c r="C27" i="112"/>
  <c r="E26" i="112"/>
  <c r="D26" i="112"/>
  <c r="C26" i="112"/>
  <c r="E25" i="112"/>
  <c r="D25" i="112"/>
  <c r="C25" i="112"/>
  <c r="F22" i="112"/>
  <c r="E22" i="112"/>
  <c r="D22" i="112"/>
  <c r="C22" i="112"/>
  <c r="F21" i="112"/>
  <c r="E21" i="112"/>
  <c r="D21" i="112"/>
  <c r="C21" i="112"/>
  <c r="E20" i="112"/>
  <c r="D20" i="112"/>
  <c r="C20" i="112"/>
  <c r="F17" i="112"/>
  <c r="E17" i="112"/>
  <c r="D17" i="112"/>
  <c r="C17" i="112"/>
  <c r="F16" i="112"/>
  <c r="E16" i="112"/>
  <c r="D16" i="112"/>
  <c r="C16" i="112"/>
  <c r="E15" i="112"/>
  <c r="D15" i="112"/>
  <c r="C15" i="112"/>
  <c r="F14" i="112"/>
  <c r="E14" i="112"/>
  <c r="D14" i="112"/>
  <c r="C14" i="112"/>
  <c r="A398" i="112"/>
  <c r="A397" i="112"/>
  <c r="A396" i="112"/>
  <c r="A267" i="112"/>
  <c r="A266" i="112"/>
  <c r="A265" i="112"/>
  <c r="A136" i="112"/>
  <c r="A135" i="112"/>
  <c r="A134" i="112"/>
  <c r="A6" i="112"/>
  <c r="A5" i="112"/>
  <c r="A4" i="112"/>
  <c r="M551" i="70" l="1"/>
  <c r="L551" i="70"/>
  <c r="K551" i="70"/>
  <c r="J551" i="70"/>
  <c r="I551" i="70"/>
  <c r="H551" i="70"/>
  <c r="G551" i="70"/>
  <c r="F551" i="70"/>
  <c r="E551" i="70"/>
  <c r="D551" i="70"/>
  <c r="C551" i="70"/>
  <c r="A551" i="70"/>
  <c r="M550" i="70"/>
  <c r="L550" i="70"/>
  <c r="K550" i="70"/>
  <c r="J550" i="70"/>
  <c r="I550" i="70"/>
  <c r="H550" i="70"/>
  <c r="G550" i="70"/>
  <c r="F550" i="70"/>
  <c r="E550" i="70"/>
  <c r="D550" i="70"/>
  <c r="C550" i="70"/>
  <c r="A550" i="70"/>
  <c r="M549" i="70"/>
  <c r="L549" i="70"/>
  <c r="K549" i="70"/>
  <c r="J549" i="70"/>
  <c r="I549" i="70"/>
  <c r="H549" i="70"/>
  <c r="G549" i="70"/>
  <c r="F549" i="70"/>
  <c r="E549" i="70"/>
  <c r="D549" i="70"/>
  <c r="C549" i="70"/>
  <c r="A549" i="70"/>
  <c r="M548" i="70"/>
  <c r="L548" i="70"/>
  <c r="K548" i="70"/>
  <c r="J548" i="70"/>
  <c r="I548" i="70"/>
  <c r="H548" i="70"/>
  <c r="G548" i="70"/>
  <c r="F548" i="70"/>
  <c r="E548" i="70"/>
  <c r="D548" i="70"/>
  <c r="C548" i="70"/>
  <c r="A548" i="70"/>
  <c r="M547" i="70"/>
  <c r="L547" i="70"/>
  <c r="K547" i="70"/>
  <c r="J547" i="70"/>
  <c r="I547" i="70"/>
  <c r="H547" i="70"/>
  <c r="G547" i="70"/>
  <c r="F547" i="70"/>
  <c r="E547" i="70"/>
  <c r="D547" i="70"/>
  <c r="C547" i="70"/>
  <c r="A547" i="70"/>
  <c r="M546" i="70"/>
  <c r="L546" i="70"/>
  <c r="K546" i="70"/>
  <c r="J546" i="70"/>
  <c r="I546" i="70"/>
  <c r="H546" i="70"/>
  <c r="G546" i="70"/>
  <c r="F546" i="70"/>
  <c r="E546" i="70"/>
  <c r="D546" i="70"/>
  <c r="C546" i="70"/>
  <c r="A546" i="70"/>
  <c r="M545" i="70"/>
  <c r="L545" i="70"/>
  <c r="K545" i="70"/>
  <c r="J545" i="70"/>
  <c r="I545" i="70"/>
  <c r="H545" i="70"/>
  <c r="G545" i="70"/>
  <c r="F545" i="70"/>
  <c r="E545" i="70"/>
  <c r="D545" i="70"/>
  <c r="C545" i="70"/>
  <c r="A545" i="70"/>
  <c r="M544" i="70"/>
  <c r="L544" i="70"/>
  <c r="K544" i="70"/>
  <c r="J544" i="70"/>
  <c r="I544" i="70"/>
  <c r="H544" i="70"/>
  <c r="G544" i="70"/>
  <c r="F544" i="70"/>
  <c r="E544" i="70"/>
  <c r="D544" i="70"/>
  <c r="C544" i="70"/>
  <c r="A544" i="70"/>
  <c r="M543" i="70"/>
  <c r="L543" i="70"/>
  <c r="K543" i="70"/>
  <c r="J543" i="70"/>
  <c r="I543" i="70"/>
  <c r="H543" i="70"/>
  <c r="G543" i="70"/>
  <c r="F543" i="70"/>
  <c r="E543" i="70"/>
  <c r="D543" i="70"/>
  <c r="C543" i="70"/>
  <c r="A543" i="70"/>
  <c r="M542" i="70"/>
  <c r="L542" i="70"/>
  <c r="K542" i="70"/>
  <c r="J542" i="70"/>
  <c r="I542" i="70"/>
  <c r="H542" i="70"/>
  <c r="G542" i="70"/>
  <c r="F542" i="70"/>
  <c r="E542" i="70"/>
  <c r="D542" i="70"/>
  <c r="C542" i="70"/>
  <c r="A542" i="70"/>
  <c r="M541" i="70"/>
  <c r="L541" i="70"/>
  <c r="K541" i="70"/>
  <c r="J541" i="70"/>
  <c r="I541" i="70"/>
  <c r="H541" i="70"/>
  <c r="G541" i="70"/>
  <c r="F541" i="70"/>
  <c r="E541" i="70"/>
  <c r="D541" i="70"/>
  <c r="C541" i="70"/>
  <c r="A541" i="70"/>
  <c r="M540" i="70"/>
  <c r="L540" i="70"/>
  <c r="K540" i="70"/>
  <c r="J540" i="70"/>
  <c r="I540" i="70"/>
  <c r="H540" i="70"/>
  <c r="G540" i="70"/>
  <c r="F540" i="70"/>
  <c r="E540" i="70"/>
  <c r="D540" i="70"/>
  <c r="C540" i="70"/>
  <c r="A540" i="70"/>
  <c r="M539" i="70"/>
  <c r="L539" i="70"/>
  <c r="K539" i="70"/>
  <c r="J539" i="70"/>
  <c r="I539" i="70"/>
  <c r="H539" i="70"/>
  <c r="G539" i="70"/>
  <c r="F539" i="70"/>
  <c r="E539" i="70"/>
  <c r="D539" i="70"/>
  <c r="C539" i="70"/>
  <c r="A539" i="70"/>
  <c r="M538" i="70"/>
  <c r="L538" i="70"/>
  <c r="K538" i="70"/>
  <c r="J538" i="70"/>
  <c r="I538" i="70"/>
  <c r="H538" i="70"/>
  <c r="G538" i="70"/>
  <c r="F538" i="70"/>
  <c r="E538" i="70"/>
  <c r="D538" i="70"/>
  <c r="C538" i="70"/>
  <c r="A538" i="70"/>
  <c r="M537" i="70"/>
  <c r="L537" i="70"/>
  <c r="K537" i="70"/>
  <c r="J537" i="70"/>
  <c r="I537" i="70"/>
  <c r="H537" i="70"/>
  <c r="G537" i="70"/>
  <c r="F537" i="70"/>
  <c r="E537" i="70"/>
  <c r="D537" i="70"/>
  <c r="C537" i="70"/>
  <c r="A537" i="70"/>
  <c r="M536" i="70"/>
  <c r="L536" i="70"/>
  <c r="K536" i="70"/>
  <c r="J536" i="70"/>
  <c r="I536" i="70"/>
  <c r="H536" i="70"/>
  <c r="G536" i="70"/>
  <c r="F536" i="70"/>
  <c r="E536" i="70"/>
  <c r="D536" i="70"/>
  <c r="C536" i="70"/>
  <c r="A536" i="70"/>
  <c r="M535" i="70"/>
  <c r="L535" i="70"/>
  <c r="K535" i="70"/>
  <c r="J535" i="70"/>
  <c r="I535" i="70"/>
  <c r="H535" i="70"/>
  <c r="G535" i="70"/>
  <c r="F535" i="70"/>
  <c r="E535" i="70"/>
  <c r="D535" i="70"/>
  <c r="C535" i="70"/>
  <c r="A535" i="70"/>
  <c r="M534" i="70"/>
  <c r="L534" i="70"/>
  <c r="K534" i="70"/>
  <c r="J534" i="70"/>
  <c r="I534" i="70"/>
  <c r="H534" i="70"/>
  <c r="G534" i="70"/>
  <c r="F534" i="70"/>
  <c r="E534" i="70"/>
  <c r="D534" i="70"/>
  <c r="C534" i="70"/>
  <c r="A534" i="70"/>
  <c r="M533" i="70"/>
  <c r="L533" i="70"/>
  <c r="K533" i="70"/>
  <c r="J533" i="70"/>
  <c r="I533" i="70"/>
  <c r="H533" i="70"/>
  <c r="G533" i="70"/>
  <c r="F533" i="70"/>
  <c r="E533" i="70"/>
  <c r="D533" i="70"/>
  <c r="C533" i="70"/>
  <c r="A533" i="70"/>
  <c r="M532" i="70"/>
  <c r="L532" i="70"/>
  <c r="K532" i="70"/>
  <c r="J532" i="70"/>
  <c r="I532" i="70"/>
  <c r="H532" i="70"/>
  <c r="G532" i="70"/>
  <c r="F532" i="70"/>
  <c r="E532" i="70"/>
  <c r="D532" i="70"/>
  <c r="C532" i="70"/>
  <c r="A532" i="70"/>
  <c r="M531" i="70"/>
  <c r="L531" i="70"/>
  <c r="K531" i="70"/>
  <c r="J531" i="70"/>
  <c r="I531" i="70"/>
  <c r="H531" i="70"/>
  <c r="G531" i="70"/>
  <c r="F531" i="70"/>
  <c r="E531" i="70"/>
  <c r="D531" i="70"/>
  <c r="C531" i="70"/>
  <c r="A531" i="70"/>
  <c r="M530" i="70"/>
  <c r="L530" i="70"/>
  <c r="K530" i="70"/>
  <c r="J530" i="70"/>
  <c r="I530" i="70"/>
  <c r="H530" i="70"/>
  <c r="G530" i="70"/>
  <c r="F530" i="70"/>
  <c r="E530" i="70"/>
  <c r="D530" i="70"/>
  <c r="C530" i="70"/>
  <c r="A530" i="70"/>
  <c r="M529" i="70"/>
  <c r="L529" i="70"/>
  <c r="K529" i="70"/>
  <c r="J529" i="70"/>
  <c r="I529" i="70"/>
  <c r="H529" i="70"/>
  <c r="G529" i="70"/>
  <c r="F529" i="70"/>
  <c r="E529" i="70"/>
  <c r="D529" i="70"/>
  <c r="C529" i="70"/>
  <c r="A529" i="70"/>
  <c r="M528" i="70"/>
  <c r="L528" i="70"/>
  <c r="K528" i="70"/>
  <c r="J528" i="70"/>
  <c r="I528" i="70"/>
  <c r="H528" i="70"/>
  <c r="G528" i="70"/>
  <c r="F528" i="70"/>
  <c r="E528" i="70"/>
  <c r="D528" i="70"/>
  <c r="C528" i="70"/>
  <c r="A528" i="70"/>
  <c r="M527" i="70"/>
  <c r="L527" i="70"/>
  <c r="K527" i="70"/>
  <c r="J527" i="70"/>
  <c r="I527" i="70"/>
  <c r="H527" i="70"/>
  <c r="G527" i="70"/>
  <c r="F527" i="70"/>
  <c r="E527" i="70"/>
  <c r="D527" i="70"/>
  <c r="C527" i="70"/>
  <c r="A527" i="70"/>
  <c r="M526" i="70"/>
  <c r="L526" i="70"/>
  <c r="K526" i="70"/>
  <c r="J526" i="70"/>
  <c r="I526" i="70"/>
  <c r="H526" i="70"/>
  <c r="G526" i="70"/>
  <c r="F526" i="70"/>
  <c r="E526" i="70"/>
  <c r="D526" i="70"/>
  <c r="C526" i="70"/>
  <c r="A526" i="70"/>
  <c r="M525" i="70"/>
  <c r="L525" i="70"/>
  <c r="K525" i="70"/>
  <c r="J525" i="70"/>
  <c r="I525" i="70"/>
  <c r="H525" i="70"/>
  <c r="G525" i="70"/>
  <c r="F525" i="70"/>
  <c r="E525" i="70"/>
  <c r="D525" i="70"/>
  <c r="C525" i="70"/>
  <c r="A525" i="70"/>
  <c r="M524" i="70"/>
  <c r="L524" i="70"/>
  <c r="K524" i="70"/>
  <c r="J524" i="70"/>
  <c r="I524" i="70"/>
  <c r="H524" i="70"/>
  <c r="G524" i="70"/>
  <c r="F524" i="70"/>
  <c r="E524" i="70"/>
  <c r="D524" i="70"/>
  <c r="C524" i="70"/>
  <c r="A524" i="70"/>
  <c r="M523" i="70"/>
  <c r="L523" i="70"/>
  <c r="K523" i="70"/>
  <c r="J523" i="70"/>
  <c r="I523" i="70"/>
  <c r="H523" i="70"/>
  <c r="G523" i="70"/>
  <c r="F523" i="70"/>
  <c r="E523" i="70"/>
  <c r="D523" i="70"/>
  <c r="C523" i="70"/>
  <c r="A523" i="70"/>
  <c r="M522" i="70"/>
  <c r="L522" i="70"/>
  <c r="K522" i="70"/>
  <c r="J522" i="70"/>
  <c r="I522" i="70"/>
  <c r="H522" i="70"/>
  <c r="G522" i="70"/>
  <c r="F522" i="70"/>
  <c r="E522" i="70"/>
  <c r="D522" i="70"/>
  <c r="C522" i="70"/>
  <c r="A522" i="70"/>
  <c r="M521" i="70"/>
  <c r="L521" i="70"/>
  <c r="K521" i="70"/>
  <c r="J521" i="70"/>
  <c r="I521" i="70"/>
  <c r="H521" i="70"/>
  <c r="G521" i="70"/>
  <c r="F521" i="70"/>
  <c r="E521" i="70"/>
  <c r="D521" i="70"/>
  <c r="C521" i="70"/>
  <c r="A521" i="70"/>
  <c r="M520" i="70"/>
  <c r="L520" i="70"/>
  <c r="K520" i="70"/>
  <c r="J520" i="70"/>
  <c r="I520" i="70"/>
  <c r="H520" i="70"/>
  <c r="G520" i="70"/>
  <c r="F520" i="70"/>
  <c r="E520" i="70"/>
  <c r="D520" i="70"/>
  <c r="C520" i="70"/>
  <c r="A520" i="70"/>
  <c r="M519" i="70"/>
  <c r="L519" i="70"/>
  <c r="K519" i="70"/>
  <c r="J519" i="70"/>
  <c r="I519" i="70"/>
  <c r="H519" i="70"/>
  <c r="G519" i="70"/>
  <c r="F519" i="70"/>
  <c r="E519" i="70"/>
  <c r="D519" i="70"/>
  <c r="C519" i="70"/>
  <c r="A519" i="70"/>
  <c r="M518" i="70"/>
  <c r="L518" i="70"/>
  <c r="K518" i="70"/>
  <c r="J518" i="70"/>
  <c r="I518" i="70"/>
  <c r="H518" i="70"/>
  <c r="G518" i="70"/>
  <c r="F518" i="70"/>
  <c r="E518" i="70"/>
  <c r="D518" i="70"/>
  <c r="C518" i="70"/>
  <c r="A518" i="70"/>
  <c r="M517" i="70"/>
  <c r="L517" i="70"/>
  <c r="K517" i="70"/>
  <c r="J517" i="70"/>
  <c r="I517" i="70"/>
  <c r="H517" i="70"/>
  <c r="G517" i="70"/>
  <c r="F517" i="70"/>
  <c r="E517" i="70"/>
  <c r="D517" i="70"/>
  <c r="C517" i="70"/>
  <c r="A517" i="70"/>
  <c r="M516" i="70"/>
  <c r="L516" i="70"/>
  <c r="K516" i="70"/>
  <c r="J516" i="70"/>
  <c r="I516" i="70"/>
  <c r="H516" i="70"/>
  <c r="G516" i="70"/>
  <c r="F516" i="70"/>
  <c r="E516" i="70"/>
  <c r="D516" i="70"/>
  <c r="C516" i="70"/>
  <c r="A516" i="70"/>
  <c r="M515" i="70"/>
  <c r="L515" i="70"/>
  <c r="K515" i="70"/>
  <c r="J515" i="70"/>
  <c r="I515" i="70"/>
  <c r="H515" i="70"/>
  <c r="G515" i="70"/>
  <c r="F515" i="70"/>
  <c r="E515" i="70"/>
  <c r="D515" i="70"/>
  <c r="C515" i="70"/>
  <c r="A515" i="70"/>
  <c r="M514" i="70"/>
  <c r="L514" i="70"/>
  <c r="K514" i="70"/>
  <c r="J514" i="70"/>
  <c r="I514" i="70"/>
  <c r="H514" i="70"/>
  <c r="G514" i="70"/>
  <c r="F514" i="70"/>
  <c r="E514" i="70"/>
  <c r="D514" i="70"/>
  <c r="C514" i="70"/>
  <c r="A514" i="70"/>
  <c r="M513" i="70"/>
  <c r="L513" i="70"/>
  <c r="K513" i="70"/>
  <c r="J513" i="70"/>
  <c r="I513" i="70"/>
  <c r="H513" i="70"/>
  <c r="G513" i="70"/>
  <c r="F513" i="70"/>
  <c r="E513" i="70"/>
  <c r="D513" i="70"/>
  <c r="C513" i="70"/>
  <c r="A513" i="70"/>
  <c r="L511" i="70"/>
  <c r="M512" i="70"/>
  <c r="L512" i="70"/>
  <c r="K512" i="70"/>
  <c r="J512" i="70"/>
  <c r="I512" i="70"/>
  <c r="H512" i="70"/>
  <c r="G512" i="70"/>
  <c r="F512" i="70"/>
  <c r="E512" i="70"/>
  <c r="D512" i="70"/>
  <c r="C512" i="70"/>
  <c r="A512" i="70"/>
  <c r="A511" i="70"/>
  <c r="M496" i="70"/>
  <c r="L496" i="70"/>
  <c r="K496" i="70"/>
  <c r="J496" i="70"/>
  <c r="I496" i="70"/>
  <c r="H496" i="70"/>
  <c r="G496" i="70"/>
  <c r="F496" i="70"/>
  <c r="E496" i="70"/>
  <c r="D496" i="70"/>
  <c r="M494" i="70"/>
  <c r="L494" i="70"/>
  <c r="K494" i="70"/>
  <c r="J494" i="70"/>
  <c r="I494" i="70"/>
  <c r="H494" i="70"/>
  <c r="G494" i="70"/>
  <c r="F494" i="70"/>
  <c r="E494" i="70"/>
  <c r="D494" i="70"/>
  <c r="M492" i="70"/>
  <c r="L492" i="70"/>
  <c r="K492" i="70"/>
  <c r="J492" i="70"/>
  <c r="I492" i="70"/>
  <c r="H492" i="70"/>
  <c r="G492" i="70"/>
  <c r="F492" i="70"/>
  <c r="E492" i="70"/>
  <c r="D492" i="70"/>
  <c r="M491" i="70"/>
  <c r="L491" i="70"/>
  <c r="K491" i="70"/>
  <c r="J491" i="70"/>
  <c r="I491" i="70"/>
  <c r="H491" i="70"/>
  <c r="G491" i="70"/>
  <c r="F491" i="70"/>
  <c r="E491" i="70"/>
  <c r="D491" i="70"/>
  <c r="C491" i="70"/>
  <c r="M490" i="70"/>
  <c r="L490" i="70"/>
  <c r="K490" i="70"/>
  <c r="J490" i="70"/>
  <c r="I490" i="70"/>
  <c r="H490" i="70"/>
  <c r="G490" i="70"/>
  <c r="F490" i="70"/>
  <c r="E490" i="70"/>
  <c r="D490" i="70"/>
  <c r="C490" i="70"/>
  <c r="M489" i="70"/>
  <c r="L489" i="70"/>
  <c r="K489" i="70"/>
  <c r="J489" i="70"/>
  <c r="I489" i="70"/>
  <c r="H489" i="70"/>
  <c r="G489" i="70"/>
  <c r="F489" i="70"/>
  <c r="E489" i="70"/>
  <c r="D489" i="70"/>
  <c r="C489" i="70"/>
  <c r="M488" i="70"/>
  <c r="L488" i="70"/>
  <c r="K488" i="70"/>
  <c r="J488" i="70"/>
  <c r="I488" i="70"/>
  <c r="H488" i="70"/>
  <c r="G488" i="70"/>
  <c r="F488" i="70"/>
  <c r="E488" i="70"/>
  <c r="D488" i="70"/>
  <c r="C488" i="70"/>
  <c r="M485" i="70"/>
  <c r="L485" i="70"/>
  <c r="K485" i="70"/>
  <c r="J485" i="70"/>
  <c r="I485" i="70"/>
  <c r="H485" i="70"/>
  <c r="G485" i="70"/>
  <c r="F485" i="70"/>
  <c r="E485" i="70"/>
  <c r="D485" i="70"/>
  <c r="M484" i="70"/>
  <c r="L484" i="70"/>
  <c r="K484" i="70"/>
  <c r="J484" i="70"/>
  <c r="I484" i="70"/>
  <c r="H484" i="70"/>
  <c r="G484" i="70"/>
  <c r="F484" i="70"/>
  <c r="E484" i="70"/>
  <c r="D484" i="70"/>
  <c r="C484" i="70"/>
  <c r="M481" i="70"/>
  <c r="L481" i="70"/>
  <c r="K481" i="70"/>
  <c r="J481" i="70"/>
  <c r="I481" i="70"/>
  <c r="H481" i="70"/>
  <c r="G481" i="70"/>
  <c r="F481" i="70"/>
  <c r="E481" i="70"/>
  <c r="D481" i="70"/>
  <c r="M480" i="70"/>
  <c r="L480" i="70"/>
  <c r="K480" i="70"/>
  <c r="J480" i="70"/>
  <c r="I480" i="70"/>
  <c r="H480" i="70"/>
  <c r="G480" i="70"/>
  <c r="F480" i="70"/>
  <c r="E480" i="70"/>
  <c r="D480" i="70"/>
  <c r="C480" i="70"/>
  <c r="M477" i="70"/>
  <c r="L477" i="70"/>
  <c r="K477" i="70"/>
  <c r="J477" i="70"/>
  <c r="I477" i="70"/>
  <c r="H477" i="70"/>
  <c r="G477" i="70"/>
  <c r="F477" i="70"/>
  <c r="E477" i="70"/>
  <c r="D477" i="70"/>
  <c r="M476" i="70"/>
  <c r="L476" i="70"/>
  <c r="K476" i="70"/>
  <c r="J476" i="70"/>
  <c r="I476" i="70"/>
  <c r="H476" i="70"/>
  <c r="G476" i="70"/>
  <c r="F476" i="70"/>
  <c r="E476" i="70"/>
  <c r="D476" i="70"/>
  <c r="C476" i="70"/>
  <c r="M475" i="70"/>
  <c r="L475" i="70"/>
  <c r="K475" i="70"/>
  <c r="J475" i="70"/>
  <c r="I475" i="70"/>
  <c r="H475" i="70"/>
  <c r="G475" i="70"/>
  <c r="F475" i="70"/>
  <c r="E475" i="70"/>
  <c r="D475" i="70"/>
  <c r="C475" i="70"/>
  <c r="M472" i="70"/>
  <c r="L472" i="70"/>
  <c r="K472" i="70"/>
  <c r="J472" i="70"/>
  <c r="I472" i="70"/>
  <c r="H472" i="70"/>
  <c r="G472" i="70"/>
  <c r="F472" i="70"/>
  <c r="E472" i="70"/>
  <c r="D472" i="70"/>
  <c r="M471" i="70"/>
  <c r="L471" i="70"/>
  <c r="K471" i="70"/>
  <c r="J471" i="70"/>
  <c r="I471" i="70"/>
  <c r="H471" i="70"/>
  <c r="G471" i="70"/>
  <c r="F471" i="70"/>
  <c r="E471" i="70"/>
  <c r="D471" i="70"/>
  <c r="C471" i="70"/>
  <c r="M470" i="70"/>
  <c r="L470" i="70"/>
  <c r="K470" i="70"/>
  <c r="J470" i="70"/>
  <c r="I470" i="70"/>
  <c r="H470" i="70"/>
  <c r="G470" i="70"/>
  <c r="F470" i="70"/>
  <c r="E470" i="70"/>
  <c r="D470" i="70"/>
  <c r="C470" i="70"/>
  <c r="M469" i="70"/>
  <c r="L469" i="70"/>
  <c r="K469" i="70"/>
  <c r="J469" i="70"/>
  <c r="I469" i="70"/>
  <c r="H469" i="70"/>
  <c r="G469" i="70"/>
  <c r="F469" i="70"/>
  <c r="E469" i="70"/>
  <c r="D469" i="70"/>
  <c r="C469" i="70"/>
  <c r="M468" i="70"/>
  <c r="L468" i="70"/>
  <c r="K468" i="70"/>
  <c r="J468" i="70"/>
  <c r="I468" i="70"/>
  <c r="H468" i="70"/>
  <c r="G468" i="70"/>
  <c r="F468" i="70"/>
  <c r="E468" i="70"/>
  <c r="D468" i="70"/>
  <c r="C468" i="70"/>
  <c r="M467" i="70"/>
  <c r="L467" i="70"/>
  <c r="K467" i="70"/>
  <c r="J467" i="70"/>
  <c r="I467" i="70"/>
  <c r="H467" i="70"/>
  <c r="G467" i="70"/>
  <c r="F467" i="70"/>
  <c r="E467" i="70"/>
  <c r="D467" i="70"/>
  <c r="C467" i="70"/>
  <c r="M466" i="70"/>
  <c r="L466" i="70"/>
  <c r="K466" i="70"/>
  <c r="J466" i="70"/>
  <c r="I466" i="70"/>
  <c r="H466" i="70"/>
  <c r="G466" i="70"/>
  <c r="F466" i="70"/>
  <c r="E466" i="70"/>
  <c r="D466" i="70"/>
  <c r="C466" i="70"/>
  <c r="M465" i="70"/>
  <c r="L465" i="70"/>
  <c r="K465" i="70"/>
  <c r="J465" i="70"/>
  <c r="I465" i="70"/>
  <c r="H465" i="70"/>
  <c r="G465" i="70"/>
  <c r="F465" i="70"/>
  <c r="E465" i="70"/>
  <c r="D465" i="70"/>
  <c r="C465" i="70"/>
  <c r="M464" i="70"/>
  <c r="L464" i="70"/>
  <c r="K464" i="70"/>
  <c r="J464" i="70"/>
  <c r="I464" i="70"/>
  <c r="H464" i="70"/>
  <c r="G464" i="70"/>
  <c r="F464" i="70"/>
  <c r="E464" i="70"/>
  <c r="D464" i="70"/>
  <c r="C464" i="70"/>
  <c r="M463" i="70"/>
  <c r="L463" i="70"/>
  <c r="K463" i="70"/>
  <c r="J463" i="70"/>
  <c r="I463" i="70"/>
  <c r="H463" i="70"/>
  <c r="G463" i="70"/>
  <c r="F463" i="70"/>
  <c r="E463" i="70"/>
  <c r="D463" i="70"/>
  <c r="C463" i="70"/>
  <c r="M460" i="70"/>
  <c r="L460" i="70"/>
  <c r="K460" i="70"/>
  <c r="J460" i="70"/>
  <c r="I460" i="70"/>
  <c r="H460" i="70"/>
  <c r="G460" i="70"/>
  <c r="F460" i="70"/>
  <c r="E460" i="70"/>
  <c r="D460" i="70"/>
  <c r="M459" i="70"/>
  <c r="L459" i="70"/>
  <c r="K459" i="70"/>
  <c r="J459" i="70"/>
  <c r="I459" i="70"/>
  <c r="H459" i="70"/>
  <c r="G459" i="70"/>
  <c r="F459" i="70"/>
  <c r="E459" i="70"/>
  <c r="D459" i="70"/>
  <c r="C459" i="70"/>
  <c r="M458" i="70"/>
  <c r="L458" i="70"/>
  <c r="K458" i="70"/>
  <c r="J458" i="70"/>
  <c r="I458" i="70"/>
  <c r="H458" i="70"/>
  <c r="G458" i="70"/>
  <c r="F458" i="70"/>
  <c r="E458" i="70"/>
  <c r="D458" i="70"/>
  <c r="C458" i="70"/>
  <c r="M457" i="70"/>
  <c r="L457" i="70"/>
  <c r="K457" i="70"/>
  <c r="J457" i="70"/>
  <c r="I457" i="70"/>
  <c r="H457" i="70"/>
  <c r="G457" i="70"/>
  <c r="F457" i="70"/>
  <c r="E457" i="70"/>
  <c r="D457" i="70"/>
  <c r="C457" i="70"/>
  <c r="M456" i="70"/>
  <c r="L456" i="70"/>
  <c r="K456" i="70"/>
  <c r="J456" i="70"/>
  <c r="I456" i="70"/>
  <c r="H456" i="70"/>
  <c r="G456" i="70"/>
  <c r="F456" i="70"/>
  <c r="E456" i="70"/>
  <c r="D456" i="70"/>
  <c r="C456" i="70"/>
  <c r="M455" i="70"/>
  <c r="L455" i="70"/>
  <c r="K455" i="70"/>
  <c r="J455" i="70"/>
  <c r="I455" i="70"/>
  <c r="H455" i="70"/>
  <c r="G455" i="70"/>
  <c r="F455" i="70"/>
  <c r="E455" i="70"/>
  <c r="D455" i="70"/>
  <c r="C455" i="70"/>
  <c r="M454" i="70"/>
  <c r="L454" i="70"/>
  <c r="K454" i="70"/>
  <c r="J454" i="70"/>
  <c r="I454" i="70"/>
  <c r="H454" i="70"/>
  <c r="G454" i="70"/>
  <c r="F454" i="70"/>
  <c r="E454" i="70"/>
  <c r="D454" i="70"/>
  <c r="C454" i="70"/>
  <c r="M447" i="70"/>
  <c r="L447" i="70"/>
  <c r="K447" i="70"/>
  <c r="J447" i="70"/>
  <c r="I447" i="70"/>
  <c r="H447" i="70"/>
  <c r="G447" i="70"/>
  <c r="F447" i="70"/>
  <c r="E447" i="70"/>
  <c r="D447" i="70"/>
  <c r="M445" i="70"/>
  <c r="L445" i="70"/>
  <c r="K445" i="70"/>
  <c r="J445" i="70"/>
  <c r="I445" i="70"/>
  <c r="H445" i="70"/>
  <c r="G445" i="70"/>
  <c r="F445" i="70"/>
  <c r="E445" i="70"/>
  <c r="D445" i="70"/>
  <c r="M444" i="70"/>
  <c r="L444" i="70"/>
  <c r="K444" i="70"/>
  <c r="J444" i="70"/>
  <c r="I444" i="70"/>
  <c r="H444" i="70"/>
  <c r="G444" i="70"/>
  <c r="F444" i="70"/>
  <c r="E444" i="70"/>
  <c r="D444" i="70"/>
  <c r="C444" i="70"/>
  <c r="M443" i="70"/>
  <c r="L443" i="70"/>
  <c r="K443" i="70"/>
  <c r="J443" i="70"/>
  <c r="I443" i="70"/>
  <c r="H443" i="70"/>
  <c r="G443" i="70"/>
  <c r="F443" i="70"/>
  <c r="E443" i="70"/>
  <c r="D443" i="70"/>
  <c r="C443" i="70"/>
  <c r="M442" i="70"/>
  <c r="L442" i="70"/>
  <c r="K442" i="70"/>
  <c r="J442" i="70"/>
  <c r="I442" i="70"/>
  <c r="H442" i="70"/>
  <c r="G442" i="70"/>
  <c r="F442" i="70"/>
  <c r="E442" i="70"/>
  <c r="D442" i="70"/>
  <c r="C442" i="70"/>
  <c r="M439" i="70"/>
  <c r="L439" i="70"/>
  <c r="K439" i="70"/>
  <c r="J439" i="70"/>
  <c r="I439" i="70"/>
  <c r="H439" i="70"/>
  <c r="G439" i="70"/>
  <c r="F439" i="70"/>
  <c r="E439" i="70"/>
  <c r="D439" i="70"/>
  <c r="M438" i="70"/>
  <c r="L438" i="70"/>
  <c r="K438" i="70"/>
  <c r="J438" i="70"/>
  <c r="I438" i="70"/>
  <c r="H438" i="70"/>
  <c r="G438" i="70"/>
  <c r="F438" i="70"/>
  <c r="E438" i="70"/>
  <c r="D438" i="70"/>
  <c r="C438" i="70"/>
  <c r="M437" i="70"/>
  <c r="L437" i="70"/>
  <c r="K437" i="70"/>
  <c r="J437" i="70"/>
  <c r="I437" i="70"/>
  <c r="H437" i="70"/>
  <c r="G437" i="70"/>
  <c r="F437" i="70"/>
  <c r="E437" i="70"/>
  <c r="D437" i="70"/>
  <c r="C437" i="70"/>
  <c r="M436" i="70"/>
  <c r="L436" i="70"/>
  <c r="K436" i="70"/>
  <c r="J436" i="70"/>
  <c r="I436" i="70"/>
  <c r="H436" i="70"/>
  <c r="G436" i="70"/>
  <c r="F436" i="70"/>
  <c r="E436" i="70"/>
  <c r="D436" i="70"/>
  <c r="C436" i="70"/>
  <c r="M435" i="70"/>
  <c r="L435" i="70"/>
  <c r="K435" i="70"/>
  <c r="J435" i="70"/>
  <c r="I435" i="70"/>
  <c r="H435" i="70"/>
  <c r="G435" i="70"/>
  <c r="F435" i="70"/>
  <c r="E435" i="70"/>
  <c r="D435" i="70"/>
  <c r="C435" i="70"/>
  <c r="M434" i="70"/>
  <c r="L434" i="70"/>
  <c r="K434" i="70"/>
  <c r="J434" i="70"/>
  <c r="I434" i="70"/>
  <c r="H434" i="70"/>
  <c r="G434" i="70"/>
  <c r="F434" i="70"/>
  <c r="E434" i="70"/>
  <c r="D434" i="70"/>
  <c r="C434" i="70"/>
  <c r="M433" i="70"/>
  <c r="L433" i="70"/>
  <c r="K433" i="70"/>
  <c r="J433" i="70"/>
  <c r="I433" i="70"/>
  <c r="H433" i="70"/>
  <c r="G433" i="70"/>
  <c r="F433" i="70"/>
  <c r="E433" i="70"/>
  <c r="D433" i="70"/>
  <c r="C433" i="70"/>
  <c r="M432" i="70"/>
  <c r="L432" i="70"/>
  <c r="K432" i="70"/>
  <c r="J432" i="70"/>
  <c r="I432" i="70"/>
  <c r="H432" i="70"/>
  <c r="G432" i="70"/>
  <c r="F432" i="70"/>
  <c r="E432" i="70"/>
  <c r="D432" i="70"/>
  <c r="C432" i="70"/>
  <c r="M431" i="70"/>
  <c r="L431" i="70"/>
  <c r="K431" i="70"/>
  <c r="J431" i="70"/>
  <c r="I431" i="70"/>
  <c r="H431" i="70"/>
  <c r="G431" i="70"/>
  <c r="F431" i="70"/>
  <c r="E431" i="70"/>
  <c r="D431" i="70"/>
  <c r="C431" i="70"/>
  <c r="M428" i="70"/>
  <c r="L428" i="70"/>
  <c r="K428" i="70"/>
  <c r="J428" i="70"/>
  <c r="I428" i="70"/>
  <c r="H428" i="70"/>
  <c r="G428" i="70"/>
  <c r="F428" i="70"/>
  <c r="E428" i="70"/>
  <c r="D428" i="70"/>
  <c r="M427" i="70"/>
  <c r="L427" i="70"/>
  <c r="K427" i="70"/>
  <c r="J427" i="70"/>
  <c r="I427" i="70"/>
  <c r="H427" i="70"/>
  <c r="G427" i="70"/>
  <c r="F427" i="70"/>
  <c r="E427" i="70"/>
  <c r="D427" i="70"/>
  <c r="M426" i="70"/>
  <c r="L426" i="70"/>
  <c r="K426" i="70"/>
  <c r="J426" i="70"/>
  <c r="I426" i="70"/>
  <c r="H426" i="70"/>
  <c r="G426" i="70"/>
  <c r="F426" i="70"/>
  <c r="E426" i="70"/>
  <c r="D426" i="70"/>
  <c r="C426" i="70"/>
  <c r="M425" i="70"/>
  <c r="L425" i="70"/>
  <c r="K425" i="70"/>
  <c r="J425" i="70"/>
  <c r="I425" i="70"/>
  <c r="H425" i="70"/>
  <c r="G425" i="70"/>
  <c r="F425" i="70"/>
  <c r="E425" i="70"/>
  <c r="D425" i="70"/>
  <c r="C425" i="70"/>
  <c r="M424" i="70"/>
  <c r="L424" i="70"/>
  <c r="K424" i="70"/>
  <c r="J424" i="70"/>
  <c r="I424" i="70"/>
  <c r="H424" i="70"/>
  <c r="G424" i="70"/>
  <c r="F424" i="70"/>
  <c r="E424" i="70"/>
  <c r="D424" i="70"/>
  <c r="C424" i="70"/>
  <c r="M423" i="70"/>
  <c r="L423" i="70"/>
  <c r="K423" i="70"/>
  <c r="J423" i="70"/>
  <c r="I423" i="70"/>
  <c r="H423" i="70"/>
  <c r="G423" i="70"/>
  <c r="F423" i="70"/>
  <c r="E423" i="70"/>
  <c r="D423" i="70"/>
  <c r="C423" i="70"/>
  <c r="M422" i="70"/>
  <c r="L422" i="70"/>
  <c r="K422" i="70"/>
  <c r="J422" i="70"/>
  <c r="I422" i="70"/>
  <c r="H422" i="70"/>
  <c r="G422" i="70"/>
  <c r="F422" i="70"/>
  <c r="E422" i="70"/>
  <c r="D422" i="70"/>
  <c r="C422" i="70"/>
  <c r="M421" i="70"/>
  <c r="L421" i="70"/>
  <c r="K421" i="70"/>
  <c r="J421" i="70"/>
  <c r="I421" i="70"/>
  <c r="H421" i="70"/>
  <c r="G421" i="70"/>
  <c r="F421" i="70"/>
  <c r="E421" i="70"/>
  <c r="D421" i="70"/>
  <c r="C421" i="70"/>
  <c r="M420" i="70"/>
  <c r="L420" i="70"/>
  <c r="K420" i="70"/>
  <c r="J420" i="70"/>
  <c r="I420" i="70"/>
  <c r="H420" i="70"/>
  <c r="G420" i="70"/>
  <c r="F420" i="70"/>
  <c r="E420" i="70"/>
  <c r="D420" i="70"/>
  <c r="C420" i="70"/>
  <c r="M419" i="70"/>
  <c r="L419" i="70"/>
  <c r="K419" i="70"/>
  <c r="J419" i="70"/>
  <c r="I419" i="70"/>
  <c r="H419" i="70"/>
  <c r="G419" i="70"/>
  <c r="F419" i="70"/>
  <c r="E419" i="70"/>
  <c r="D419" i="70"/>
  <c r="C419" i="70"/>
  <c r="M418" i="70"/>
  <c r="L418" i="70"/>
  <c r="K418" i="70"/>
  <c r="J418" i="70"/>
  <c r="I418" i="70"/>
  <c r="H418" i="70"/>
  <c r="G418" i="70"/>
  <c r="F418" i="70"/>
  <c r="E418" i="70"/>
  <c r="D418" i="70"/>
  <c r="C418" i="70"/>
  <c r="M415" i="70"/>
  <c r="L415" i="70"/>
  <c r="K415" i="70"/>
  <c r="J415" i="70"/>
  <c r="I415" i="70"/>
  <c r="H415" i="70"/>
  <c r="G415" i="70"/>
  <c r="F415" i="70"/>
  <c r="E415" i="70"/>
  <c r="D415" i="70"/>
  <c r="M414" i="70"/>
  <c r="L414" i="70"/>
  <c r="K414" i="70"/>
  <c r="J414" i="70"/>
  <c r="I414" i="70"/>
  <c r="H414" i="70"/>
  <c r="G414" i="70"/>
  <c r="F414" i="70"/>
  <c r="E414" i="70"/>
  <c r="D414" i="70"/>
  <c r="C414" i="70"/>
  <c r="M413" i="70"/>
  <c r="L413" i="70"/>
  <c r="K413" i="70"/>
  <c r="J413" i="70"/>
  <c r="I413" i="70"/>
  <c r="H413" i="70"/>
  <c r="G413" i="70"/>
  <c r="F413" i="70"/>
  <c r="E413" i="70"/>
  <c r="D413" i="70"/>
  <c r="C413" i="70"/>
  <c r="M412" i="70"/>
  <c r="L412" i="70"/>
  <c r="K412" i="70"/>
  <c r="J412" i="70"/>
  <c r="I412" i="70"/>
  <c r="H412" i="70"/>
  <c r="G412" i="70"/>
  <c r="F412" i="70"/>
  <c r="E412" i="70"/>
  <c r="D412" i="70"/>
  <c r="C412" i="70"/>
  <c r="M411" i="70"/>
  <c r="L411" i="70"/>
  <c r="K411" i="70"/>
  <c r="J411" i="70"/>
  <c r="I411" i="70"/>
  <c r="H411" i="70"/>
  <c r="G411" i="70"/>
  <c r="F411" i="70"/>
  <c r="E411" i="70"/>
  <c r="D411" i="70"/>
  <c r="C411" i="70"/>
  <c r="M410" i="70"/>
  <c r="L410" i="70"/>
  <c r="K410" i="70"/>
  <c r="J410" i="70"/>
  <c r="I410" i="70"/>
  <c r="H410" i="70"/>
  <c r="G410" i="70"/>
  <c r="F410" i="70"/>
  <c r="E410" i="70"/>
  <c r="D410" i="70"/>
  <c r="C410" i="70"/>
  <c r="M409" i="70"/>
  <c r="L409" i="70"/>
  <c r="K409" i="70"/>
  <c r="J409" i="70"/>
  <c r="I409" i="70"/>
  <c r="H409" i="70"/>
  <c r="G409" i="70"/>
  <c r="F409" i="70"/>
  <c r="E409" i="70"/>
  <c r="D409" i="70"/>
  <c r="C409" i="70"/>
  <c r="M406" i="70"/>
  <c r="L406" i="70"/>
  <c r="K406" i="70"/>
  <c r="J406" i="70"/>
  <c r="I406" i="70"/>
  <c r="H406" i="70"/>
  <c r="G406" i="70"/>
  <c r="F406" i="70"/>
  <c r="E406" i="70"/>
  <c r="D406" i="70"/>
  <c r="M405" i="70"/>
  <c r="L405" i="70"/>
  <c r="K405" i="70"/>
  <c r="J405" i="70"/>
  <c r="I405" i="70"/>
  <c r="H405" i="70"/>
  <c r="G405" i="70"/>
  <c r="F405" i="70"/>
  <c r="E405" i="70"/>
  <c r="D405" i="70"/>
  <c r="C405" i="70"/>
  <c r="M404" i="70"/>
  <c r="L404" i="70"/>
  <c r="K404" i="70"/>
  <c r="J404" i="70"/>
  <c r="I404" i="70"/>
  <c r="H404" i="70"/>
  <c r="G404" i="70"/>
  <c r="F404" i="70"/>
  <c r="E404" i="70"/>
  <c r="D404" i="70"/>
  <c r="C404" i="70"/>
  <c r="M403" i="70"/>
  <c r="L403" i="70"/>
  <c r="K403" i="70"/>
  <c r="J403" i="70"/>
  <c r="I403" i="70"/>
  <c r="H403" i="70"/>
  <c r="G403" i="70"/>
  <c r="F403" i="70"/>
  <c r="E403" i="70"/>
  <c r="D403" i="70"/>
  <c r="C403" i="70"/>
  <c r="M402" i="70"/>
  <c r="L402" i="70"/>
  <c r="K402" i="70"/>
  <c r="J402" i="70"/>
  <c r="I402" i="70"/>
  <c r="H402" i="70"/>
  <c r="G402" i="70"/>
  <c r="F402" i="70"/>
  <c r="E402" i="70"/>
  <c r="D402" i="70"/>
  <c r="C402" i="70"/>
  <c r="M401" i="70"/>
  <c r="L401" i="70"/>
  <c r="K401" i="70"/>
  <c r="J401" i="70"/>
  <c r="I401" i="70"/>
  <c r="H401" i="70"/>
  <c r="G401" i="70"/>
  <c r="F401" i="70"/>
  <c r="E401" i="70"/>
  <c r="D401" i="70"/>
  <c r="C401" i="70"/>
  <c r="M400" i="70"/>
  <c r="L400" i="70"/>
  <c r="K400" i="70"/>
  <c r="J400" i="70"/>
  <c r="I400" i="70"/>
  <c r="H400" i="70"/>
  <c r="G400" i="70"/>
  <c r="F400" i="70"/>
  <c r="E400" i="70"/>
  <c r="D400" i="70"/>
  <c r="C400" i="70"/>
  <c r="M397" i="70"/>
  <c r="L397" i="70"/>
  <c r="K397" i="70"/>
  <c r="J397" i="70"/>
  <c r="I397" i="70"/>
  <c r="H397" i="70"/>
  <c r="G397" i="70"/>
  <c r="F397" i="70"/>
  <c r="E397" i="70"/>
  <c r="D397" i="70"/>
  <c r="M396" i="70"/>
  <c r="L396" i="70"/>
  <c r="K396" i="70"/>
  <c r="J396" i="70"/>
  <c r="I396" i="70"/>
  <c r="H396" i="70"/>
  <c r="G396" i="70"/>
  <c r="F396" i="70"/>
  <c r="E396" i="70"/>
  <c r="D396" i="70"/>
  <c r="C396" i="70"/>
  <c r="M395" i="70"/>
  <c r="L395" i="70"/>
  <c r="K395" i="70"/>
  <c r="J395" i="70"/>
  <c r="I395" i="70"/>
  <c r="H395" i="70"/>
  <c r="G395" i="70"/>
  <c r="F395" i="70"/>
  <c r="E395" i="70"/>
  <c r="D395" i="70"/>
  <c r="C395" i="70"/>
  <c r="M392" i="70"/>
  <c r="L392" i="70"/>
  <c r="K392" i="70"/>
  <c r="J392" i="70"/>
  <c r="I392" i="70"/>
  <c r="H392" i="70"/>
  <c r="G392" i="70"/>
  <c r="F392" i="70"/>
  <c r="E392" i="70"/>
  <c r="D392" i="70"/>
  <c r="M391" i="70"/>
  <c r="L391" i="70"/>
  <c r="K391" i="70"/>
  <c r="J391" i="70"/>
  <c r="I391" i="70"/>
  <c r="H391" i="70"/>
  <c r="G391" i="70"/>
  <c r="F391" i="70"/>
  <c r="E391" i="70"/>
  <c r="D391" i="70"/>
  <c r="C391" i="70"/>
  <c r="M390" i="70"/>
  <c r="L390" i="70"/>
  <c r="K390" i="70"/>
  <c r="J390" i="70"/>
  <c r="I390" i="70"/>
  <c r="H390" i="70"/>
  <c r="G390" i="70"/>
  <c r="F390" i="70"/>
  <c r="E390" i="70"/>
  <c r="D390" i="70"/>
  <c r="C390" i="70"/>
  <c r="M389" i="70"/>
  <c r="L389" i="70"/>
  <c r="K389" i="70"/>
  <c r="J389" i="70"/>
  <c r="I389" i="70"/>
  <c r="H389" i="70"/>
  <c r="G389" i="70"/>
  <c r="F389" i="70"/>
  <c r="E389" i="70"/>
  <c r="D389" i="70"/>
  <c r="C389" i="70"/>
  <c r="M365" i="70"/>
  <c r="L365" i="70"/>
  <c r="K365" i="70"/>
  <c r="J365" i="70"/>
  <c r="I365" i="70"/>
  <c r="H365" i="70"/>
  <c r="G365" i="70"/>
  <c r="F365" i="70"/>
  <c r="E365" i="70"/>
  <c r="D365" i="70"/>
  <c r="M363" i="70"/>
  <c r="L363" i="70"/>
  <c r="K363" i="70"/>
  <c r="J363" i="70"/>
  <c r="I363" i="70"/>
  <c r="H363" i="70"/>
  <c r="G363" i="70"/>
  <c r="F363" i="70"/>
  <c r="E363" i="70"/>
  <c r="D363" i="70"/>
  <c r="M361" i="70"/>
  <c r="L361" i="70"/>
  <c r="K361" i="70"/>
  <c r="J361" i="70"/>
  <c r="I361" i="70"/>
  <c r="H361" i="70"/>
  <c r="G361" i="70"/>
  <c r="F361" i="70"/>
  <c r="E361" i="70"/>
  <c r="D361" i="70"/>
  <c r="M360" i="70"/>
  <c r="L360" i="70"/>
  <c r="K360" i="70"/>
  <c r="J360" i="70"/>
  <c r="I360" i="70"/>
  <c r="H360" i="70"/>
  <c r="G360" i="70"/>
  <c r="F360" i="70"/>
  <c r="E360" i="70"/>
  <c r="D360" i="70"/>
  <c r="C360" i="70"/>
  <c r="M359" i="70"/>
  <c r="L359" i="70"/>
  <c r="K359" i="70"/>
  <c r="J359" i="70"/>
  <c r="I359" i="70"/>
  <c r="H359" i="70"/>
  <c r="G359" i="70"/>
  <c r="F359" i="70"/>
  <c r="E359" i="70"/>
  <c r="D359" i="70"/>
  <c r="C359" i="70"/>
  <c r="M358" i="70"/>
  <c r="L358" i="70"/>
  <c r="K358" i="70"/>
  <c r="J358" i="70"/>
  <c r="I358" i="70"/>
  <c r="H358" i="70"/>
  <c r="G358" i="70"/>
  <c r="F358" i="70"/>
  <c r="E358" i="70"/>
  <c r="D358" i="70"/>
  <c r="C358" i="70"/>
  <c r="M357" i="70"/>
  <c r="L357" i="70"/>
  <c r="K357" i="70"/>
  <c r="J357" i="70"/>
  <c r="I357" i="70"/>
  <c r="H357" i="70"/>
  <c r="G357" i="70"/>
  <c r="F357" i="70"/>
  <c r="E357" i="70"/>
  <c r="D357" i="70"/>
  <c r="C357" i="70"/>
  <c r="M354" i="70"/>
  <c r="L354" i="70"/>
  <c r="K354" i="70"/>
  <c r="J354" i="70"/>
  <c r="I354" i="70"/>
  <c r="H354" i="70"/>
  <c r="G354" i="70"/>
  <c r="F354" i="70"/>
  <c r="E354" i="70"/>
  <c r="D354" i="70"/>
  <c r="M353" i="70"/>
  <c r="L353" i="70"/>
  <c r="K353" i="70"/>
  <c r="J353" i="70"/>
  <c r="I353" i="70"/>
  <c r="H353" i="70"/>
  <c r="G353" i="70"/>
  <c r="F353" i="70"/>
  <c r="E353" i="70"/>
  <c r="D353" i="70"/>
  <c r="C353" i="70"/>
  <c r="M350" i="70"/>
  <c r="L350" i="70"/>
  <c r="K350" i="70"/>
  <c r="J350" i="70"/>
  <c r="I350" i="70"/>
  <c r="H350" i="70"/>
  <c r="G350" i="70"/>
  <c r="F350" i="70"/>
  <c r="E350" i="70"/>
  <c r="D350" i="70"/>
  <c r="M349" i="70"/>
  <c r="L349" i="70"/>
  <c r="K349" i="70"/>
  <c r="J349" i="70"/>
  <c r="I349" i="70"/>
  <c r="H349" i="70"/>
  <c r="G349" i="70"/>
  <c r="F349" i="70"/>
  <c r="E349" i="70"/>
  <c r="D349" i="70"/>
  <c r="C349" i="70"/>
  <c r="M346" i="70"/>
  <c r="L346" i="70"/>
  <c r="K346" i="70"/>
  <c r="J346" i="70"/>
  <c r="I346" i="70"/>
  <c r="H346" i="70"/>
  <c r="G346" i="70"/>
  <c r="F346" i="70"/>
  <c r="E346" i="70"/>
  <c r="D346" i="70"/>
  <c r="M345" i="70"/>
  <c r="L345" i="70"/>
  <c r="K345" i="70"/>
  <c r="J345" i="70"/>
  <c r="I345" i="70"/>
  <c r="H345" i="70"/>
  <c r="G345" i="70"/>
  <c r="F345" i="70"/>
  <c r="E345" i="70"/>
  <c r="D345" i="70"/>
  <c r="C345" i="70"/>
  <c r="M344" i="70"/>
  <c r="L344" i="70"/>
  <c r="K344" i="70"/>
  <c r="J344" i="70"/>
  <c r="I344" i="70"/>
  <c r="H344" i="70"/>
  <c r="G344" i="70"/>
  <c r="F344" i="70"/>
  <c r="E344" i="70"/>
  <c r="D344" i="70"/>
  <c r="C344" i="70"/>
  <c r="M341" i="70"/>
  <c r="L341" i="70"/>
  <c r="K341" i="70"/>
  <c r="J341" i="70"/>
  <c r="I341" i="70"/>
  <c r="H341" i="70"/>
  <c r="G341" i="70"/>
  <c r="F341" i="70"/>
  <c r="E341" i="70"/>
  <c r="D341" i="70"/>
  <c r="M340" i="70"/>
  <c r="L340" i="70"/>
  <c r="K340" i="70"/>
  <c r="J340" i="70"/>
  <c r="I340" i="70"/>
  <c r="H340" i="70"/>
  <c r="G340" i="70"/>
  <c r="F340" i="70"/>
  <c r="E340" i="70"/>
  <c r="D340" i="70"/>
  <c r="C340" i="70"/>
  <c r="M339" i="70"/>
  <c r="L339" i="70"/>
  <c r="K339" i="70"/>
  <c r="J339" i="70"/>
  <c r="I339" i="70"/>
  <c r="H339" i="70"/>
  <c r="G339" i="70"/>
  <c r="F339" i="70"/>
  <c r="E339" i="70"/>
  <c r="D339" i="70"/>
  <c r="C339" i="70"/>
  <c r="M338" i="70"/>
  <c r="L338" i="70"/>
  <c r="K338" i="70"/>
  <c r="J338" i="70"/>
  <c r="I338" i="70"/>
  <c r="H338" i="70"/>
  <c r="G338" i="70"/>
  <c r="F338" i="70"/>
  <c r="E338" i="70"/>
  <c r="D338" i="70"/>
  <c r="C338" i="70"/>
  <c r="M337" i="70"/>
  <c r="L337" i="70"/>
  <c r="K337" i="70"/>
  <c r="J337" i="70"/>
  <c r="I337" i="70"/>
  <c r="H337" i="70"/>
  <c r="G337" i="70"/>
  <c r="F337" i="70"/>
  <c r="E337" i="70"/>
  <c r="D337" i="70"/>
  <c r="C337" i="70"/>
  <c r="M336" i="70"/>
  <c r="L336" i="70"/>
  <c r="K336" i="70"/>
  <c r="J336" i="70"/>
  <c r="I336" i="70"/>
  <c r="H336" i="70"/>
  <c r="G336" i="70"/>
  <c r="F336" i="70"/>
  <c r="E336" i="70"/>
  <c r="D336" i="70"/>
  <c r="C336" i="70"/>
  <c r="M335" i="70"/>
  <c r="L335" i="70"/>
  <c r="K335" i="70"/>
  <c r="J335" i="70"/>
  <c r="I335" i="70"/>
  <c r="H335" i="70"/>
  <c r="G335" i="70"/>
  <c r="F335" i="70"/>
  <c r="E335" i="70"/>
  <c r="D335" i="70"/>
  <c r="C335" i="70"/>
  <c r="M334" i="70"/>
  <c r="L334" i="70"/>
  <c r="K334" i="70"/>
  <c r="J334" i="70"/>
  <c r="I334" i="70"/>
  <c r="H334" i="70"/>
  <c r="G334" i="70"/>
  <c r="F334" i="70"/>
  <c r="E334" i="70"/>
  <c r="D334" i="70"/>
  <c r="C334" i="70"/>
  <c r="M333" i="70"/>
  <c r="L333" i="70"/>
  <c r="K333" i="70"/>
  <c r="J333" i="70"/>
  <c r="I333" i="70"/>
  <c r="H333" i="70"/>
  <c r="G333" i="70"/>
  <c r="F333" i="70"/>
  <c r="E333" i="70"/>
  <c r="D333" i="70"/>
  <c r="C333" i="70"/>
  <c r="M332" i="70"/>
  <c r="L332" i="70"/>
  <c r="K332" i="70"/>
  <c r="J332" i="70"/>
  <c r="I332" i="70"/>
  <c r="H332" i="70"/>
  <c r="G332" i="70"/>
  <c r="F332" i="70"/>
  <c r="E332" i="70"/>
  <c r="D332" i="70"/>
  <c r="C332" i="70"/>
  <c r="M329" i="70"/>
  <c r="L329" i="70"/>
  <c r="K329" i="70"/>
  <c r="J329" i="70"/>
  <c r="I329" i="70"/>
  <c r="H329" i="70"/>
  <c r="G329" i="70"/>
  <c r="F329" i="70"/>
  <c r="E329" i="70"/>
  <c r="D329" i="70"/>
  <c r="M328" i="70"/>
  <c r="L328" i="70"/>
  <c r="K328" i="70"/>
  <c r="J328" i="70"/>
  <c r="I328" i="70"/>
  <c r="H328" i="70"/>
  <c r="G328" i="70"/>
  <c r="F328" i="70"/>
  <c r="E328" i="70"/>
  <c r="D328" i="70"/>
  <c r="C328" i="70"/>
  <c r="M327" i="70"/>
  <c r="L327" i="70"/>
  <c r="K327" i="70"/>
  <c r="J327" i="70"/>
  <c r="I327" i="70"/>
  <c r="H327" i="70"/>
  <c r="G327" i="70"/>
  <c r="F327" i="70"/>
  <c r="E327" i="70"/>
  <c r="D327" i="70"/>
  <c r="C327" i="70"/>
  <c r="M326" i="70"/>
  <c r="L326" i="70"/>
  <c r="K326" i="70"/>
  <c r="J326" i="70"/>
  <c r="I326" i="70"/>
  <c r="H326" i="70"/>
  <c r="G326" i="70"/>
  <c r="F326" i="70"/>
  <c r="E326" i="70"/>
  <c r="D326" i="70"/>
  <c r="C326" i="70"/>
  <c r="M325" i="70"/>
  <c r="L325" i="70"/>
  <c r="K325" i="70"/>
  <c r="J325" i="70"/>
  <c r="I325" i="70"/>
  <c r="H325" i="70"/>
  <c r="G325" i="70"/>
  <c r="F325" i="70"/>
  <c r="E325" i="70"/>
  <c r="D325" i="70"/>
  <c r="C325" i="70"/>
  <c r="M324" i="70"/>
  <c r="L324" i="70"/>
  <c r="K324" i="70"/>
  <c r="J324" i="70"/>
  <c r="I324" i="70"/>
  <c r="H324" i="70"/>
  <c r="G324" i="70"/>
  <c r="F324" i="70"/>
  <c r="E324" i="70"/>
  <c r="D324" i="70"/>
  <c r="C324" i="70"/>
  <c r="M323" i="70"/>
  <c r="L323" i="70"/>
  <c r="K323" i="70"/>
  <c r="J323" i="70"/>
  <c r="I323" i="70"/>
  <c r="H323" i="70"/>
  <c r="G323" i="70"/>
  <c r="F323" i="70"/>
  <c r="E323" i="70"/>
  <c r="D323" i="70"/>
  <c r="C323" i="70"/>
  <c r="M316" i="70"/>
  <c r="L316" i="70"/>
  <c r="K316" i="70"/>
  <c r="J316" i="70"/>
  <c r="I316" i="70"/>
  <c r="H316" i="70"/>
  <c r="G316" i="70"/>
  <c r="F316" i="70"/>
  <c r="E316" i="70"/>
  <c r="D316" i="70"/>
  <c r="M314" i="70"/>
  <c r="L314" i="70"/>
  <c r="K314" i="70"/>
  <c r="J314" i="70"/>
  <c r="I314" i="70"/>
  <c r="H314" i="70"/>
  <c r="G314" i="70"/>
  <c r="F314" i="70"/>
  <c r="E314" i="70"/>
  <c r="D314" i="70"/>
  <c r="M313" i="70"/>
  <c r="L313" i="70"/>
  <c r="K313" i="70"/>
  <c r="J313" i="70"/>
  <c r="I313" i="70"/>
  <c r="H313" i="70"/>
  <c r="G313" i="70"/>
  <c r="F313" i="70"/>
  <c r="E313" i="70"/>
  <c r="D313" i="70"/>
  <c r="C313" i="70"/>
  <c r="M312" i="70"/>
  <c r="L312" i="70"/>
  <c r="K312" i="70"/>
  <c r="J312" i="70"/>
  <c r="I312" i="70"/>
  <c r="H312" i="70"/>
  <c r="G312" i="70"/>
  <c r="F312" i="70"/>
  <c r="E312" i="70"/>
  <c r="D312" i="70"/>
  <c r="C312" i="70"/>
  <c r="M311" i="70"/>
  <c r="L311" i="70"/>
  <c r="K311" i="70"/>
  <c r="J311" i="70"/>
  <c r="I311" i="70"/>
  <c r="H311" i="70"/>
  <c r="G311" i="70"/>
  <c r="F311" i="70"/>
  <c r="E311" i="70"/>
  <c r="D311" i="70"/>
  <c r="C311" i="70"/>
  <c r="M308" i="70"/>
  <c r="L308" i="70"/>
  <c r="K308" i="70"/>
  <c r="J308" i="70"/>
  <c r="I308" i="70"/>
  <c r="H308" i="70"/>
  <c r="G308" i="70"/>
  <c r="F308" i="70"/>
  <c r="E308" i="70"/>
  <c r="D308" i="70"/>
  <c r="M307" i="70"/>
  <c r="L307" i="70"/>
  <c r="K307" i="70"/>
  <c r="J307" i="70"/>
  <c r="I307" i="70"/>
  <c r="H307" i="70"/>
  <c r="G307" i="70"/>
  <c r="F307" i="70"/>
  <c r="E307" i="70"/>
  <c r="D307" i="70"/>
  <c r="C307" i="70"/>
  <c r="M306" i="70"/>
  <c r="L306" i="70"/>
  <c r="K306" i="70"/>
  <c r="J306" i="70"/>
  <c r="I306" i="70"/>
  <c r="H306" i="70"/>
  <c r="G306" i="70"/>
  <c r="F306" i="70"/>
  <c r="E306" i="70"/>
  <c r="D306" i="70"/>
  <c r="C306" i="70"/>
  <c r="M305" i="70"/>
  <c r="L305" i="70"/>
  <c r="K305" i="70"/>
  <c r="J305" i="70"/>
  <c r="I305" i="70"/>
  <c r="H305" i="70"/>
  <c r="G305" i="70"/>
  <c r="F305" i="70"/>
  <c r="E305" i="70"/>
  <c r="D305" i="70"/>
  <c r="C305" i="70"/>
  <c r="M304" i="70"/>
  <c r="L304" i="70"/>
  <c r="K304" i="70"/>
  <c r="J304" i="70"/>
  <c r="I304" i="70"/>
  <c r="H304" i="70"/>
  <c r="G304" i="70"/>
  <c r="F304" i="70"/>
  <c r="E304" i="70"/>
  <c r="D304" i="70"/>
  <c r="C304" i="70"/>
  <c r="M303" i="70"/>
  <c r="L303" i="70"/>
  <c r="K303" i="70"/>
  <c r="J303" i="70"/>
  <c r="I303" i="70"/>
  <c r="H303" i="70"/>
  <c r="G303" i="70"/>
  <c r="F303" i="70"/>
  <c r="E303" i="70"/>
  <c r="D303" i="70"/>
  <c r="C303" i="70"/>
  <c r="M302" i="70"/>
  <c r="L302" i="70"/>
  <c r="K302" i="70"/>
  <c r="J302" i="70"/>
  <c r="I302" i="70"/>
  <c r="H302" i="70"/>
  <c r="G302" i="70"/>
  <c r="F302" i="70"/>
  <c r="E302" i="70"/>
  <c r="D302" i="70"/>
  <c r="C302" i="70"/>
  <c r="M301" i="70"/>
  <c r="L301" i="70"/>
  <c r="K301" i="70"/>
  <c r="J301" i="70"/>
  <c r="I301" i="70"/>
  <c r="H301" i="70"/>
  <c r="G301" i="70"/>
  <c r="F301" i="70"/>
  <c r="E301" i="70"/>
  <c r="D301" i="70"/>
  <c r="C301" i="70"/>
  <c r="M300" i="70"/>
  <c r="L300" i="70"/>
  <c r="K300" i="70"/>
  <c r="J300" i="70"/>
  <c r="I300" i="70"/>
  <c r="H300" i="70"/>
  <c r="G300" i="70"/>
  <c r="F300" i="70"/>
  <c r="E300" i="70"/>
  <c r="D300" i="70"/>
  <c r="C300" i="70"/>
  <c r="M297" i="70"/>
  <c r="L297" i="70"/>
  <c r="K297" i="70"/>
  <c r="J297" i="70"/>
  <c r="I297" i="70"/>
  <c r="H297" i="70"/>
  <c r="G297" i="70"/>
  <c r="F297" i="70"/>
  <c r="E297" i="70"/>
  <c r="D297" i="70"/>
  <c r="M296" i="70"/>
  <c r="L296" i="70"/>
  <c r="K296" i="70"/>
  <c r="J296" i="70"/>
  <c r="I296" i="70"/>
  <c r="H296" i="70"/>
  <c r="G296" i="70"/>
  <c r="F296" i="70"/>
  <c r="E296" i="70"/>
  <c r="D296" i="70"/>
  <c r="M295" i="70"/>
  <c r="L295" i="70"/>
  <c r="K295" i="70"/>
  <c r="J295" i="70"/>
  <c r="I295" i="70"/>
  <c r="H295" i="70"/>
  <c r="G295" i="70"/>
  <c r="F295" i="70"/>
  <c r="E295" i="70"/>
  <c r="D295" i="70"/>
  <c r="C295" i="70"/>
  <c r="M294" i="70"/>
  <c r="L294" i="70"/>
  <c r="K294" i="70"/>
  <c r="J294" i="70"/>
  <c r="I294" i="70"/>
  <c r="H294" i="70"/>
  <c r="G294" i="70"/>
  <c r="F294" i="70"/>
  <c r="E294" i="70"/>
  <c r="D294" i="70"/>
  <c r="C294" i="70"/>
  <c r="M293" i="70"/>
  <c r="L293" i="70"/>
  <c r="K293" i="70"/>
  <c r="J293" i="70"/>
  <c r="I293" i="70"/>
  <c r="H293" i="70"/>
  <c r="G293" i="70"/>
  <c r="F293" i="70"/>
  <c r="E293" i="70"/>
  <c r="D293" i="70"/>
  <c r="C293" i="70"/>
  <c r="M292" i="70"/>
  <c r="L292" i="70"/>
  <c r="K292" i="70"/>
  <c r="J292" i="70"/>
  <c r="I292" i="70"/>
  <c r="H292" i="70"/>
  <c r="G292" i="70"/>
  <c r="F292" i="70"/>
  <c r="E292" i="70"/>
  <c r="D292" i="70"/>
  <c r="C292" i="70"/>
  <c r="M291" i="70"/>
  <c r="L291" i="70"/>
  <c r="K291" i="70"/>
  <c r="J291" i="70"/>
  <c r="I291" i="70"/>
  <c r="H291" i="70"/>
  <c r="G291" i="70"/>
  <c r="F291" i="70"/>
  <c r="E291" i="70"/>
  <c r="D291" i="70"/>
  <c r="C291" i="70"/>
  <c r="M290" i="70"/>
  <c r="L290" i="70"/>
  <c r="K290" i="70"/>
  <c r="J290" i="70"/>
  <c r="I290" i="70"/>
  <c r="H290" i="70"/>
  <c r="G290" i="70"/>
  <c r="F290" i="70"/>
  <c r="E290" i="70"/>
  <c r="D290" i="70"/>
  <c r="C290" i="70"/>
  <c r="M289" i="70"/>
  <c r="L289" i="70"/>
  <c r="K289" i="70"/>
  <c r="J289" i="70"/>
  <c r="I289" i="70"/>
  <c r="H289" i="70"/>
  <c r="G289" i="70"/>
  <c r="F289" i="70"/>
  <c r="E289" i="70"/>
  <c r="D289" i="70"/>
  <c r="C289" i="70"/>
  <c r="M288" i="70"/>
  <c r="L288" i="70"/>
  <c r="K288" i="70"/>
  <c r="J288" i="70"/>
  <c r="I288" i="70"/>
  <c r="H288" i="70"/>
  <c r="G288" i="70"/>
  <c r="F288" i="70"/>
  <c r="E288" i="70"/>
  <c r="D288" i="70"/>
  <c r="C288" i="70"/>
  <c r="M287" i="70"/>
  <c r="L287" i="70"/>
  <c r="K287" i="70"/>
  <c r="J287" i="70"/>
  <c r="I287" i="70"/>
  <c r="H287" i="70"/>
  <c r="G287" i="70"/>
  <c r="F287" i="70"/>
  <c r="E287" i="70"/>
  <c r="D287" i="70"/>
  <c r="C287" i="70"/>
  <c r="M284" i="70"/>
  <c r="L284" i="70"/>
  <c r="K284" i="70"/>
  <c r="J284" i="70"/>
  <c r="I284" i="70"/>
  <c r="H284" i="70"/>
  <c r="G284" i="70"/>
  <c r="F284" i="70"/>
  <c r="E284" i="70"/>
  <c r="D284" i="70"/>
  <c r="M283" i="70"/>
  <c r="L283" i="70"/>
  <c r="K283" i="70"/>
  <c r="J283" i="70"/>
  <c r="I283" i="70"/>
  <c r="H283" i="70"/>
  <c r="G283" i="70"/>
  <c r="F283" i="70"/>
  <c r="E283" i="70"/>
  <c r="D283" i="70"/>
  <c r="C283" i="70"/>
  <c r="M282" i="70"/>
  <c r="L282" i="70"/>
  <c r="K282" i="70"/>
  <c r="J282" i="70"/>
  <c r="I282" i="70"/>
  <c r="H282" i="70"/>
  <c r="G282" i="70"/>
  <c r="F282" i="70"/>
  <c r="E282" i="70"/>
  <c r="D282" i="70"/>
  <c r="C282" i="70"/>
  <c r="M281" i="70"/>
  <c r="L281" i="70"/>
  <c r="K281" i="70"/>
  <c r="J281" i="70"/>
  <c r="I281" i="70"/>
  <c r="H281" i="70"/>
  <c r="G281" i="70"/>
  <c r="F281" i="70"/>
  <c r="E281" i="70"/>
  <c r="D281" i="70"/>
  <c r="C281" i="70"/>
  <c r="M280" i="70"/>
  <c r="L280" i="70"/>
  <c r="K280" i="70"/>
  <c r="J280" i="70"/>
  <c r="I280" i="70"/>
  <c r="H280" i="70"/>
  <c r="G280" i="70"/>
  <c r="F280" i="70"/>
  <c r="E280" i="70"/>
  <c r="D280" i="70"/>
  <c r="C280" i="70"/>
  <c r="M279" i="70"/>
  <c r="L279" i="70"/>
  <c r="K279" i="70"/>
  <c r="J279" i="70"/>
  <c r="I279" i="70"/>
  <c r="H279" i="70"/>
  <c r="G279" i="70"/>
  <c r="F279" i="70"/>
  <c r="E279" i="70"/>
  <c r="D279" i="70"/>
  <c r="C279" i="70"/>
  <c r="M278" i="70"/>
  <c r="L278" i="70"/>
  <c r="K278" i="70"/>
  <c r="J278" i="70"/>
  <c r="I278" i="70"/>
  <c r="H278" i="70"/>
  <c r="G278" i="70"/>
  <c r="F278" i="70"/>
  <c r="E278" i="70"/>
  <c r="D278" i="70"/>
  <c r="C278" i="70"/>
  <c r="M275" i="70"/>
  <c r="L275" i="70"/>
  <c r="K275" i="70"/>
  <c r="J275" i="70"/>
  <c r="I275" i="70"/>
  <c r="H275" i="70"/>
  <c r="G275" i="70"/>
  <c r="F275" i="70"/>
  <c r="E275" i="70"/>
  <c r="D275" i="70"/>
  <c r="M274" i="70"/>
  <c r="L274" i="70"/>
  <c r="K274" i="70"/>
  <c r="J274" i="70"/>
  <c r="I274" i="70"/>
  <c r="H274" i="70"/>
  <c r="G274" i="70"/>
  <c r="F274" i="70"/>
  <c r="E274" i="70"/>
  <c r="D274" i="70"/>
  <c r="C274" i="70"/>
  <c r="M273" i="70"/>
  <c r="L273" i="70"/>
  <c r="K273" i="70"/>
  <c r="J273" i="70"/>
  <c r="I273" i="70"/>
  <c r="H273" i="70"/>
  <c r="G273" i="70"/>
  <c r="F273" i="70"/>
  <c r="E273" i="70"/>
  <c r="D273" i="70"/>
  <c r="C273" i="70"/>
  <c r="M272" i="70"/>
  <c r="L272" i="70"/>
  <c r="K272" i="70"/>
  <c r="J272" i="70"/>
  <c r="I272" i="70"/>
  <c r="H272" i="70"/>
  <c r="G272" i="70"/>
  <c r="F272" i="70"/>
  <c r="E272" i="70"/>
  <c r="D272" i="70"/>
  <c r="C272" i="70"/>
  <c r="M271" i="70"/>
  <c r="L271" i="70"/>
  <c r="K271" i="70"/>
  <c r="J271" i="70"/>
  <c r="I271" i="70"/>
  <c r="H271" i="70"/>
  <c r="G271" i="70"/>
  <c r="F271" i="70"/>
  <c r="E271" i="70"/>
  <c r="D271" i="70"/>
  <c r="C271" i="70"/>
  <c r="M270" i="70"/>
  <c r="L270" i="70"/>
  <c r="K270" i="70"/>
  <c r="J270" i="70"/>
  <c r="I270" i="70"/>
  <c r="H270" i="70"/>
  <c r="G270" i="70"/>
  <c r="F270" i="70"/>
  <c r="E270" i="70"/>
  <c r="D270" i="70"/>
  <c r="C270" i="70"/>
  <c r="M269" i="70"/>
  <c r="L269" i="70"/>
  <c r="K269" i="70"/>
  <c r="J269" i="70"/>
  <c r="I269" i="70"/>
  <c r="H269" i="70"/>
  <c r="G269" i="70"/>
  <c r="F269" i="70"/>
  <c r="E269" i="70"/>
  <c r="D269" i="70"/>
  <c r="C269" i="70"/>
  <c r="M266" i="70"/>
  <c r="L266" i="70"/>
  <c r="K266" i="70"/>
  <c r="J266" i="70"/>
  <c r="I266" i="70"/>
  <c r="H266" i="70"/>
  <c r="G266" i="70"/>
  <c r="F266" i="70"/>
  <c r="E266" i="70"/>
  <c r="D266" i="70"/>
  <c r="M265" i="70"/>
  <c r="L265" i="70"/>
  <c r="K265" i="70"/>
  <c r="J265" i="70"/>
  <c r="I265" i="70"/>
  <c r="H265" i="70"/>
  <c r="G265" i="70"/>
  <c r="F265" i="70"/>
  <c r="E265" i="70"/>
  <c r="D265" i="70"/>
  <c r="C265" i="70"/>
  <c r="M264" i="70"/>
  <c r="L264" i="70"/>
  <c r="K264" i="70"/>
  <c r="J264" i="70"/>
  <c r="I264" i="70"/>
  <c r="H264" i="70"/>
  <c r="G264" i="70"/>
  <c r="F264" i="70"/>
  <c r="E264" i="70"/>
  <c r="D264" i="70"/>
  <c r="C264" i="70"/>
  <c r="M261" i="70"/>
  <c r="L261" i="70"/>
  <c r="K261" i="70"/>
  <c r="J261" i="70"/>
  <c r="I261" i="70"/>
  <c r="H261" i="70"/>
  <c r="G261" i="70"/>
  <c r="F261" i="70"/>
  <c r="E261" i="70"/>
  <c r="D261" i="70"/>
  <c r="M260" i="70"/>
  <c r="L260" i="70"/>
  <c r="K260" i="70"/>
  <c r="J260" i="70"/>
  <c r="I260" i="70"/>
  <c r="H260" i="70"/>
  <c r="G260" i="70"/>
  <c r="F260" i="70"/>
  <c r="E260" i="70"/>
  <c r="D260" i="70"/>
  <c r="C260" i="70"/>
  <c r="M259" i="70"/>
  <c r="L259" i="70"/>
  <c r="K259" i="70"/>
  <c r="J259" i="70"/>
  <c r="I259" i="70"/>
  <c r="H259" i="70"/>
  <c r="G259" i="70"/>
  <c r="F259" i="70"/>
  <c r="E259" i="70"/>
  <c r="D259" i="70"/>
  <c r="C259" i="70"/>
  <c r="M258" i="70"/>
  <c r="L258" i="70"/>
  <c r="K258" i="70"/>
  <c r="J258" i="70"/>
  <c r="I258" i="70"/>
  <c r="H258" i="70"/>
  <c r="G258" i="70"/>
  <c r="F258" i="70"/>
  <c r="E258" i="70"/>
  <c r="D258" i="70"/>
  <c r="C258" i="70"/>
  <c r="M234" i="70"/>
  <c r="L234" i="70"/>
  <c r="K234" i="70"/>
  <c r="J234" i="70"/>
  <c r="I234" i="70"/>
  <c r="H234" i="70"/>
  <c r="G234" i="70"/>
  <c r="F234" i="70"/>
  <c r="E234" i="70"/>
  <c r="D234" i="70"/>
  <c r="M232" i="70"/>
  <c r="L232" i="70"/>
  <c r="K232" i="70"/>
  <c r="J232" i="70"/>
  <c r="I232" i="70"/>
  <c r="H232" i="70"/>
  <c r="G232" i="70"/>
  <c r="F232" i="70"/>
  <c r="E232" i="70"/>
  <c r="D232" i="70"/>
  <c r="M230" i="70"/>
  <c r="L230" i="70"/>
  <c r="K230" i="70"/>
  <c r="J230" i="70"/>
  <c r="I230" i="70"/>
  <c r="H230" i="70"/>
  <c r="G230" i="70"/>
  <c r="F230" i="70"/>
  <c r="E230" i="70"/>
  <c r="D230" i="70"/>
  <c r="M229" i="70"/>
  <c r="L229" i="70"/>
  <c r="K229" i="70"/>
  <c r="J229" i="70"/>
  <c r="I229" i="70"/>
  <c r="H229" i="70"/>
  <c r="G229" i="70"/>
  <c r="F229" i="70"/>
  <c r="E229" i="70"/>
  <c r="D229" i="70"/>
  <c r="C229" i="70"/>
  <c r="M228" i="70"/>
  <c r="L228" i="70"/>
  <c r="K228" i="70"/>
  <c r="J228" i="70"/>
  <c r="I228" i="70"/>
  <c r="H228" i="70"/>
  <c r="G228" i="70"/>
  <c r="F228" i="70"/>
  <c r="E228" i="70"/>
  <c r="D228" i="70"/>
  <c r="C228" i="70"/>
  <c r="M227" i="70"/>
  <c r="L227" i="70"/>
  <c r="K227" i="70"/>
  <c r="J227" i="70"/>
  <c r="I227" i="70"/>
  <c r="H227" i="70"/>
  <c r="G227" i="70"/>
  <c r="F227" i="70"/>
  <c r="E227" i="70"/>
  <c r="D227" i="70"/>
  <c r="C227" i="70"/>
  <c r="M226" i="70"/>
  <c r="L226" i="70"/>
  <c r="K226" i="70"/>
  <c r="J226" i="70"/>
  <c r="I226" i="70"/>
  <c r="H226" i="70"/>
  <c r="G226" i="70"/>
  <c r="F226" i="70"/>
  <c r="E226" i="70"/>
  <c r="D226" i="70"/>
  <c r="C226" i="70"/>
  <c r="M223" i="70"/>
  <c r="L223" i="70"/>
  <c r="K223" i="70"/>
  <c r="J223" i="70"/>
  <c r="I223" i="70"/>
  <c r="H223" i="70"/>
  <c r="G223" i="70"/>
  <c r="F223" i="70"/>
  <c r="E223" i="70"/>
  <c r="D223" i="70"/>
  <c r="M222" i="70"/>
  <c r="L222" i="70"/>
  <c r="K222" i="70"/>
  <c r="J222" i="70"/>
  <c r="I222" i="70"/>
  <c r="H222" i="70"/>
  <c r="G222" i="70"/>
  <c r="F222" i="70"/>
  <c r="E222" i="70"/>
  <c r="D222" i="70"/>
  <c r="C222" i="70"/>
  <c r="M219" i="70"/>
  <c r="L219" i="70"/>
  <c r="K219" i="70"/>
  <c r="J219" i="70"/>
  <c r="I219" i="70"/>
  <c r="H219" i="70"/>
  <c r="G219" i="70"/>
  <c r="F219" i="70"/>
  <c r="E219" i="70"/>
  <c r="D219" i="70"/>
  <c r="M218" i="70"/>
  <c r="L218" i="70"/>
  <c r="K218" i="70"/>
  <c r="J218" i="70"/>
  <c r="I218" i="70"/>
  <c r="H218" i="70"/>
  <c r="G218" i="70"/>
  <c r="F218" i="70"/>
  <c r="E218" i="70"/>
  <c r="D218" i="70"/>
  <c r="C218" i="70"/>
  <c r="M215" i="70"/>
  <c r="L215" i="70"/>
  <c r="K215" i="70"/>
  <c r="J215" i="70"/>
  <c r="I215" i="70"/>
  <c r="H215" i="70"/>
  <c r="G215" i="70"/>
  <c r="F215" i="70"/>
  <c r="E215" i="70"/>
  <c r="D215" i="70"/>
  <c r="M214" i="70"/>
  <c r="L214" i="70"/>
  <c r="K214" i="70"/>
  <c r="J214" i="70"/>
  <c r="I214" i="70"/>
  <c r="H214" i="70"/>
  <c r="G214" i="70"/>
  <c r="F214" i="70"/>
  <c r="E214" i="70"/>
  <c r="D214" i="70"/>
  <c r="C214" i="70"/>
  <c r="M213" i="70"/>
  <c r="L213" i="70"/>
  <c r="K213" i="70"/>
  <c r="J213" i="70"/>
  <c r="I213" i="70"/>
  <c r="H213" i="70"/>
  <c r="G213" i="70"/>
  <c r="F213" i="70"/>
  <c r="E213" i="70"/>
  <c r="D213" i="70"/>
  <c r="C213" i="70"/>
  <c r="M210" i="70"/>
  <c r="L210" i="70"/>
  <c r="K210" i="70"/>
  <c r="J210" i="70"/>
  <c r="I210" i="70"/>
  <c r="H210" i="70"/>
  <c r="G210" i="70"/>
  <c r="F210" i="70"/>
  <c r="E210" i="70"/>
  <c r="D210" i="70"/>
  <c r="M209" i="70"/>
  <c r="L209" i="70"/>
  <c r="K209" i="70"/>
  <c r="J209" i="70"/>
  <c r="I209" i="70"/>
  <c r="H209" i="70"/>
  <c r="G209" i="70"/>
  <c r="F209" i="70"/>
  <c r="E209" i="70"/>
  <c r="D209" i="70"/>
  <c r="C209" i="70"/>
  <c r="M208" i="70"/>
  <c r="L208" i="70"/>
  <c r="K208" i="70"/>
  <c r="J208" i="70"/>
  <c r="I208" i="70"/>
  <c r="H208" i="70"/>
  <c r="G208" i="70"/>
  <c r="F208" i="70"/>
  <c r="E208" i="70"/>
  <c r="D208" i="70"/>
  <c r="C208" i="70"/>
  <c r="M207" i="70"/>
  <c r="L207" i="70"/>
  <c r="K207" i="70"/>
  <c r="J207" i="70"/>
  <c r="I207" i="70"/>
  <c r="H207" i="70"/>
  <c r="G207" i="70"/>
  <c r="F207" i="70"/>
  <c r="E207" i="70"/>
  <c r="D207" i="70"/>
  <c r="C207" i="70"/>
  <c r="M206" i="70"/>
  <c r="L206" i="70"/>
  <c r="K206" i="70"/>
  <c r="J206" i="70"/>
  <c r="I206" i="70"/>
  <c r="H206" i="70"/>
  <c r="G206" i="70"/>
  <c r="F206" i="70"/>
  <c r="E206" i="70"/>
  <c r="D206" i="70"/>
  <c r="C206" i="70"/>
  <c r="M205" i="70"/>
  <c r="L205" i="70"/>
  <c r="K205" i="70"/>
  <c r="J205" i="70"/>
  <c r="I205" i="70"/>
  <c r="H205" i="70"/>
  <c r="G205" i="70"/>
  <c r="F205" i="70"/>
  <c r="E205" i="70"/>
  <c r="D205" i="70"/>
  <c r="C205" i="70"/>
  <c r="M204" i="70"/>
  <c r="L204" i="70"/>
  <c r="K204" i="70"/>
  <c r="J204" i="70"/>
  <c r="I204" i="70"/>
  <c r="H204" i="70"/>
  <c r="G204" i="70"/>
  <c r="F204" i="70"/>
  <c r="E204" i="70"/>
  <c r="D204" i="70"/>
  <c r="C204" i="70"/>
  <c r="M203" i="70"/>
  <c r="L203" i="70"/>
  <c r="K203" i="70"/>
  <c r="J203" i="70"/>
  <c r="I203" i="70"/>
  <c r="H203" i="70"/>
  <c r="G203" i="70"/>
  <c r="F203" i="70"/>
  <c r="E203" i="70"/>
  <c r="D203" i="70"/>
  <c r="C203" i="70"/>
  <c r="M202" i="70"/>
  <c r="L202" i="70"/>
  <c r="K202" i="70"/>
  <c r="J202" i="70"/>
  <c r="I202" i="70"/>
  <c r="H202" i="70"/>
  <c r="G202" i="70"/>
  <c r="F202" i="70"/>
  <c r="E202" i="70"/>
  <c r="D202" i="70"/>
  <c r="C202" i="70"/>
  <c r="M201" i="70"/>
  <c r="L201" i="70"/>
  <c r="K201" i="70"/>
  <c r="J201" i="70"/>
  <c r="I201" i="70"/>
  <c r="H201" i="70"/>
  <c r="G201" i="70"/>
  <c r="F201" i="70"/>
  <c r="E201" i="70"/>
  <c r="D201" i="70"/>
  <c r="C201" i="70"/>
  <c r="M198" i="70"/>
  <c r="L198" i="70"/>
  <c r="K198" i="70"/>
  <c r="J198" i="70"/>
  <c r="I198" i="70"/>
  <c r="H198" i="70"/>
  <c r="G198" i="70"/>
  <c r="F198" i="70"/>
  <c r="E198" i="70"/>
  <c r="D198" i="70"/>
  <c r="M197" i="70"/>
  <c r="L197" i="70"/>
  <c r="K197" i="70"/>
  <c r="J197" i="70"/>
  <c r="I197" i="70"/>
  <c r="H197" i="70"/>
  <c r="G197" i="70"/>
  <c r="F197" i="70"/>
  <c r="E197" i="70"/>
  <c r="D197" i="70"/>
  <c r="C197" i="70"/>
  <c r="M196" i="70"/>
  <c r="L196" i="70"/>
  <c r="K196" i="70"/>
  <c r="J196" i="70"/>
  <c r="I196" i="70"/>
  <c r="H196" i="70"/>
  <c r="G196" i="70"/>
  <c r="F196" i="70"/>
  <c r="E196" i="70"/>
  <c r="D196" i="70"/>
  <c r="C196" i="70"/>
  <c r="M195" i="70"/>
  <c r="L195" i="70"/>
  <c r="K195" i="70"/>
  <c r="J195" i="70"/>
  <c r="I195" i="70"/>
  <c r="H195" i="70"/>
  <c r="G195" i="70"/>
  <c r="F195" i="70"/>
  <c r="E195" i="70"/>
  <c r="D195" i="70"/>
  <c r="C195" i="70"/>
  <c r="M194" i="70"/>
  <c r="L194" i="70"/>
  <c r="K194" i="70"/>
  <c r="J194" i="70"/>
  <c r="I194" i="70"/>
  <c r="H194" i="70"/>
  <c r="G194" i="70"/>
  <c r="F194" i="70"/>
  <c r="E194" i="70"/>
  <c r="D194" i="70"/>
  <c r="C194" i="70"/>
  <c r="M193" i="70"/>
  <c r="L193" i="70"/>
  <c r="K193" i="70"/>
  <c r="J193" i="70"/>
  <c r="I193" i="70"/>
  <c r="H193" i="70"/>
  <c r="G193" i="70"/>
  <c r="F193" i="70"/>
  <c r="E193" i="70"/>
  <c r="D193" i="70"/>
  <c r="C193" i="70"/>
  <c r="M192" i="70"/>
  <c r="L192" i="70"/>
  <c r="K192" i="70"/>
  <c r="J192" i="70"/>
  <c r="I192" i="70"/>
  <c r="H192" i="70"/>
  <c r="G192" i="70"/>
  <c r="F192" i="70"/>
  <c r="E192" i="70"/>
  <c r="D192" i="70"/>
  <c r="C192" i="70"/>
  <c r="M185" i="70"/>
  <c r="L185" i="70"/>
  <c r="K185" i="70"/>
  <c r="J185" i="70"/>
  <c r="I185" i="70"/>
  <c r="H185" i="70"/>
  <c r="G185" i="70"/>
  <c r="F185" i="70"/>
  <c r="E185" i="70"/>
  <c r="D185" i="70"/>
  <c r="M183" i="70"/>
  <c r="L183" i="70"/>
  <c r="K183" i="70"/>
  <c r="J183" i="70"/>
  <c r="I183" i="70"/>
  <c r="H183" i="70"/>
  <c r="G183" i="70"/>
  <c r="F183" i="70"/>
  <c r="E183" i="70"/>
  <c r="D183" i="70"/>
  <c r="M182" i="70"/>
  <c r="L182" i="70"/>
  <c r="K182" i="70"/>
  <c r="J182" i="70"/>
  <c r="I182" i="70"/>
  <c r="H182" i="70"/>
  <c r="G182" i="70"/>
  <c r="F182" i="70"/>
  <c r="E182" i="70"/>
  <c r="D182" i="70"/>
  <c r="C182" i="70"/>
  <c r="M181" i="70"/>
  <c r="L181" i="70"/>
  <c r="K181" i="70"/>
  <c r="J181" i="70"/>
  <c r="I181" i="70"/>
  <c r="H181" i="70"/>
  <c r="G181" i="70"/>
  <c r="F181" i="70"/>
  <c r="E181" i="70"/>
  <c r="D181" i="70"/>
  <c r="C181" i="70"/>
  <c r="M180" i="70"/>
  <c r="L180" i="70"/>
  <c r="K180" i="70"/>
  <c r="J180" i="70"/>
  <c r="I180" i="70"/>
  <c r="H180" i="70"/>
  <c r="G180" i="70"/>
  <c r="F180" i="70"/>
  <c r="E180" i="70"/>
  <c r="D180" i="70"/>
  <c r="C180" i="70"/>
  <c r="M177" i="70"/>
  <c r="L177" i="70"/>
  <c r="K177" i="70"/>
  <c r="J177" i="70"/>
  <c r="I177" i="70"/>
  <c r="H177" i="70"/>
  <c r="G177" i="70"/>
  <c r="F177" i="70"/>
  <c r="E177" i="70"/>
  <c r="D177" i="70"/>
  <c r="M176" i="70"/>
  <c r="L176" i="70"/>
  <c r="K176" i="70"/>
  <c r="J176" i="70"/>
  <c r="I176" i="70"/>
  <c r="H176" i="70"/>
  <c r="G176" i="70"/>
  <c r="F176" i="70"/>
  <c r="E176" i="70"/>
  <c r="D176" i="70"/>
  <c r="C176" i="70"/>
  <c r="M175" i="70"/>
  <c r="L175" i="70"/>
  <c r="K175" i="70"/>
  <c r="J175" i="70"/>
  <c r="I175" i="70"/>
  <c r="H175" i="70"/>
  <c r="G175" i="70"/>
  <c r="F175" i="70"/>
  <c r="E175" i="70"/>
  <c r="D175" i="70"/>
  <c r="C175" i="70"/>
  <c r="M174" i="70"/>
  <c r="L174" i="70"/>
  <c r="K174" i="70"/>
  <c r="J174" i="70"/>
  <c r="I174" i="70"/>
  <c r="H174" i="70"/>
  <c r="G174" i="70"/>
  <c r="F174" i="70"/>
  <c r="E174" i="70"/>
  <c r="D174" i="70"/>
  <c r="C174" i="70"/>
  <c r="M173" i="70"/>
  <c r="L173" i="70"/>
  <c r="K173" i="70"/>
  <c r="J173" i="70"/>
  <c r="I173" i="70"/>
  <c r="H173" i="70"/>
  <c r="G173" i="70"/>
  <c r="F173" i="70"/>
  <c r="E173" i="70"/>
  <c r="D173" i="70"/>
  <c r="C173" i="70"/>
  <c r="M172" i="70"/>
  <c r="L172" i="70"/>
  <c r="K172" i="70"/>
  <c r="J172" i="70"/>
  <c r="I172" i="70"/>
  <c r="H172" i="70"/>
  <c r="G172" i="70"/>
  <c r="F172" i="70"/>
  <c r="E172" i="70"/>
  <c r="D172" i="70"/>
  <c r="C172" i="70"/>
  <c r="M171" i="70"/>
  <c r="L171" i="70"/>
  <c r="K171" i="70"/>
  <c r="J171" i="70"/>
  <c r="I171" i="70"/>
  <c r="H171" i="70"/>
  <c r="G171" i="70"/>
  <c r="F171" i="70"/>
  <c r="E171" i="70"/>
  <c r="D171" i="70"/>
  <c r="C171" i="70"/>
  <c r="M170" i="70"/>
  <c r="L170" i="70"/>
  <c r="K170" i="70"/>
  <c r="J170" i="70"/>
  <c r="I170" i="70"/>
  <c r="H170" i="70"/>
  <c r="G170" i="70"/>
  <c r="F170" i="70"/>
  <c r="E170" i="70"/>
  <c r="D170" i="70"/>
  <c r="C170" i="70"/>
  <c r="M169" i="70"/>
  <c r="L169" i="70"/>
  <c r="K169" i="70"/>
  <c r="J169" i="70"/>
  <c r="I169" i="70"/>
  <c r="H169" i="70"/>
  <c r="G169" i="70"/>
  <c r="F169" i="70"/>
  <c r="E169" i="70"/>
  <c r="D169" i="70"/>
  <c r="C169" i="70"/>
  <c r="M166" i="70"/>
  <c r="L166" i="70"/>
  <c r="K166" i="70"/>
  <c r="J166" i="70"/>
  <c r="I166" i="70"/>
  <c r="H166" i="70"/>
  <c r="G166" i="70"/>
  <c r="F166" i="70"/>
  <c r="E166" i="70"/>
  <c r="D166" i="70"/>
  <c r="M165" i="70"/>
  <c r="L165" i="70"/>
  <c r="K165" i="70"/>
  <c r="J165" i="70"/>
  <c r="I165" i="70"/>
  <c r="H165" i="70"/>
  <c r="G165" i="70"/>
  <c r="F165" i="70"/>
  <c r="E165" i="70"/>
  <c r="D165" i="70"/>
  <c r="M164" i="70"/>
  <c r="L164" i="70"/>
  <c r="K164" i="70"/>
  <c r="J164" i="70"/>
  <c r="I164" i="70"/>
  <c r="H164" i="70"/>
  <c r="G164" i="70"/>
  <c r="F164" i="70"/>
  <c r="E164" i="70"/>
  <c r="D164" i="70"/>
  <c r="C164" i="70"/>
  <c r="M163" i="70"/>
  <c r="L163" i="70"/>
  <c r="K163" i="70"/>
  <c r="J163" i="70"/>
  <c r="I163" i="70"/>
  <c r="H163" i="70"/>
  <c r="G163" i="70"/>
  <c r="F163" i="70"/>
  <c r="E163" i="70"/>
  <c r="D163" i="70"/>
  <c r="C163" i="70"/>
  <c r="M162" i="70"/>
  <c r="L162" i="70"/>
  <c r="K162" i="70"/>
  <c r="J162" i="70"/>
  <c r="I162" i="70"/>
  <c r="H162" i="70"/>
  <c r="G162" i="70"/>
  <c r="F162" i="70"/>
  <c r="E162" i="70"/>
  <c r="D162" i="70"/>
  <c r="C162" i="70"/>
  <c r="M161" i="70"/>
  <c r="L161" i="70"/>
  <c r="K161" i="70"/>
  <c r="J161" i="70"/>
  <c r="I161" i="70"/>
  <c r="H161" i="70"/>
  <c r="G161" i="70"/>
  <c r="F161" i="70"/>
  <c r="E161" i="70"/>
  <c r="D161" i="70"/>
  <c r="C161" i="70"/>
  <c r="M160" i="70"/>
  <c r="L160" i="70"/>
  <c r="K160" i="70"/>
  <c r="J160" i="70"/>
  <c r="I160" i="70"/>
  <c r="H160" i="70"/>
  <c r="G160" i="70"/>
  <c r="F160" i="70"/>
  <c r="E160" i="70"/>
  <c r="D160" i="70"/>
  <c r="C160" i="70"/>
  <c r="M159" i="70"/>
  <c r="L159" i="70"/>
  <c r="K159" i="70"/>
  <c r="J159" i="70"/>
  <c r="I159" i="70"/>
  <c r="H159" i="70"/>
  <c r="G159" i="70"/>
  <c r="F159" i="70"/>
  <c r="E159" i="70"/>
  <c r="D159" i="70"/>
  <c r="C159" i="70"/>
  <c r="M158" i="70"/>
  <c r="L158" i="70"/>
  <c r="K158" i="70"/>
  <c r="J158" i="70"/>
  <c r="I158" i="70"/>
  <c r="H158" i="70"/>
  <c r="G158" i="70"/>
  <c r="F158" i="70"/>
  <c r="E158" i="70"/>
  <c r="D158" i="70"/>
  <c r="C158" i="70"/>
  <c r="M157" i="70"/>
  <c r="L157" i="70"/>
  <c r="K157" i="70"/>
  <c r="J157" i="70"/>
  <c r="I157" i="70"/>
  <c r="H157" i="70"/>
  <c r="G157" i="70"/>
  <c r="F157" i="70"/>
  <c r="E157" i="70"/>
  <c r="D157" i="70"/>
  <c r="C157" i="70"/>
  <c r="M156" i="70"/>
  <c r="L156" i="70"/>
  <c r="K156" i="70"/>
  <c r="J156" i="70"/>
  <c r="I156" i="70"/>
  <c r="H156" i="70"/>
  <c r="G156" i="70"/>
  <c r="F156" i="70"/>
  <c r="E156" i="70"/>
  <c r="D156" i="70"/>
  <c r="C156" i="70"/>
  <c r="M153" i="70"/>
  <c r="L153" i="70"/>
  <c r="K153" i="70"/>
  <c r="J153" i="70"/>
  <c r="I153" i="70"/>
  <c r="H153" i="70"/>
  <c r="G153" i="70"/>
  <c r="F153" i="70"/>
  <c r="E153" i="70"/>
  <c r="D153" i="70"/>
  <c r="M152" i="70"/>
  <c r="L152" i="70"/>
  <c r="K152" i="70"/>
  <c r="J152" i="70"/>
  <c r="I152" i="70"/>
  <c r="H152" i="70"/>
  <c r="G152" i="70"/>
  <c r="F152" i="70"/>
  <c r="E152" i="70"/>
  <c r="D152" i="70"/>
  <c r="C152" i="70"/>
  <c r="M151" i="70"/>
  <c r="L151" i="70"/>
  <c r="K151" i="70"/>
  <c r="J151" i="70"/>
  <c r="I151" i="70"/>
  <c r="H151" i="70"/>
  <c r="G151" i="70"/>
  <c r="F151" i="70"/>
  <c r="E151" i="70"/>
  <c r="D151" i="70"/>
  <c r="C151" i="70"/>
  <c r="M150" i="70"/>
  <c r="L150" i="70"/>
  <c r="K150" i="70"/>
  <c r="J150" i="70"/>
  <c r="I150" i="70"/>
  <c r="H150" i="70"/>
  <c r="G150" i="70"/>
  <c r="F150" i="70"/>
  <c r="E150" i="70"/>
  <c r="D150" i="70"/>
  <c r="C150" i="70"/>
  <c r="M149" i="70"/>
  <c r="L149" i="70"/>
  <c r="K149" i="70"/>
  <c r="J149" i="70"/>
  <c r="I149" i="70"/>
  <c r="H149" i="70"/>
  <c r="G149" i="70"/>
  <c r="F149" i="70"/>
  <c r="E149" i="70"/>
  <c r="D149" i="70"/>
  <c r="C149" i="70"/>
  <c r="M148" i="70"/>
  <c r="L148" i="70"/>
  <c r="K148" i="70"/>
  <c r="J148" i="70"/>
  <c r="I148" i="70"/>
  <c r="H148" i="70"/>
  <c r="G148" i="70"/>
  <c r="F148" i="70"/>
  <c r="E148" i="70"/>
  <c r="D148" i="70"/>
  <c r="C148" i="70"/>
  <c r="M147" i="70"/>
  <c r="L147" i="70"/>
  <c r="K147" i="70"/>
  <c r="J147" i="70"/>
  <c r="I147" i="70"/>
  <c r="H147" i="70"/>
  <c r="G147" i="70"/>
  <c r="F147" i="70"/>
  <c r="E147" i="70"/>
  <c r="D147" i="70"/>
  <c r="C147" i="70"/>
  <c r="M144" i="70"/>
  <c r="L144" i="70"/>
  <c r="K144" i="70"/>
  <c r="J144" i="70"/>
  <c r="I144" i="70"/>
  <c r="H144" i="70"/>
  <c r="G144" i="70"/>
  <c r="F144" i="70"/>
  <c r="E144" i="70"/>
  <c r="D144" i="70"/>
  <c r="M143" i="70"/>
  <c r="L143" i="70"/>
  <c r="K143" i="70"/>
  <c r="J143" i="70"/>
  <c r="I143" i="70"/>
  <c r="H143" i="70"/>
  <c r="G143" i="70"/>
  <c r="F143" i="70"/>
  <c r="E143" i="70"/>
  <c r="D143" i="70"/>
  <c r="C143" i="70"/>
  <c r="M142" i="70"/>
  <c r="L142" i="70"/>
  <c r="K142" i="70"/>
  <c r="J142" i="70"/>
  <c r="I142" i="70"/>
  <c r="H142" i="70"/>
  <c r="G142" i="70"/>
  <c r="F142" i="70"/>
  <c r="E142" i="70"/>
  <c r="D142" i="70"/>
  <c r="C142" i="70"/>
  <c r="M141" i="70"/>
  <c r="L141" i="70"/>
  <c r="K141" i="70"/>
  <c r="J141" i="70"/>
  <c r="I141" i="70"/>
  <c r="H141" i="70"/>
  <c r="G141" i="70"/>
  <c r="F141" i="70"/>
  <c r="E141" i="70"/>
  <c r="D141" i="70"/>
  <c r="C141" i="70"/>
  <c r="M140" i="70"/>
  <c r="L140" i="70"/>
  <c r="K140" i="70"/>
  <c r="J140" i="70"/>
  <c r="I140" i="70"/>
  <c r="H140" i="70"/>
  <c r="G140" i="70"/>
  <c r="F140" i="70"/>
  <c r="E140" i="70"/>
  <c r="D140" i="70"/>
  <c r="C140" i="70"/>
  <c r="M139" i="70"/>
  <c r="L139" i="70"/>
  <c r="K139" i="70"/>
  <c r="J139" i="70"/>
  <c r="I139" i="70"/>
  <c r="H139" i="70"/>
  <c r="G139" i="70"/>
  <c r="F139" i="70"/>
  <c r="E139" i="70"/>
  <c r="D139" i="70"/>
  <c r="C139" i="70"/>
  <c r="M138" i="70"/>
  <c r="L138" i="70"/>
  <c r="K138" i="70"/>
  <c r="J138" i="70"/>
  <c r="I138" i="70"/>
  <c r="H138" i="70"/>
  <c r="G138" i="70"/>
  <c r="F138" i="70"/>
  <c r="E138" i="70"/>
  <c r="D138" i="70"/>
  <c r="C138" i="70"/>
  <c r="M135" i="70"/>
  <c r="L135" i="70"/>
  <c r="K135" i="70"/>
  <c r="J135" i="70"/>
  <c r="I135" i="70"/>
  <c r="H135" i="70"/>
  <c r="G135" i="70"/>
  <c r="F135" i="70"/>
  <c r="E135" i="70"/>
  <c r="D135" i="70"/>
  <c r="M134" i="70"/>
  <c r="L134" i="70"/>
  <c r="K134" i="70"/>
  <c r="J134" i="70"/>
  <c r="I134" i="70"/>
  <c r="H134" i="70"/>
  <c r="G134" i="70"/>
  <c r="F134" i="70"/>
  <c r="E134" i="70"/>
  <c r="D134" i="70"/>
  <c r="C134" i="70"/>
  <c r="M133" i="70"/>
  <c r="L133" i="70"/>
  <c r="K133" i="70"/>
  <c r="J133" i="70"/>
  <c r="I133" i="70"/>
  <c r="H133" i="70"/>
  <c r="G133" i="70"/>
  <c r="F133" i="70"/>
  <c r="E133" i="70"/>
  <c r="D133" i="70"/>
  <c r="C133" i="70"/>
  <c r="M130" i="70"/>
  <c r="L130" i="70"/>
  <c r="K130" i="70"/>
  <c r="J130" i="70"/>
  <c r="I130" i="70"/>
  <c r="H130" i="70"/>
  <c r="G130" i="70"/>
  <c r="F130" i="70"/>
  <c r="E130" i="70"/>
  <c r="D130" i="70"/>
  <c r="M129" i="70"/>
  <c r="L129" i="70"/>
  <c r="K129" i="70"/>
  <c r="J129" i="70"/>
  <c r="I129" i="70"/>
  <c r="H129" i="70"/>
  <c r="G129" i="70"/>
  <c r="F129" i="70"/>
  <c r="E129" i="70"/>
  <c r="D129" i="70"/>
  <c r="C129" i="70"/>
  <c r="M128" i="70"/>
  <c r="L128" i="70"/>
  <c r="K128" i="70"/>
  <c r="J128" i="70"/>
  <c r="I128" i="70"/>
  <c r="H128" i="70"/>
  <c r="G128" i="70"/>
  <c r="F128" i="70"/>
  <c r="E128" i="70"/>
  <c r="D128" i="70"/>
  <c r="C128" i="70"/>
  <c r="M127" i="70"/>
  <c r="L127" i="70"/>
  <c r="K127" i="70"/>
  <c r="J127" i="70"/>
  <c r="I127" i="70"/>
  <c r="H127" i="70"/>
  <c r="G127" i="70"/>
  <c r="F127" i="70"/>
  <c r="E127" i="70"/>
  <c r="D127" i="70"/>
  <c r="C127" i="70"/>
  <c r="M64" i="70"/>
  <c r="L64" i="70"/>
  <c r="K64" i="70"/>
  <c r="J64" i="70"/>
  <c r="I64" i="70"/>
  <c r="H64" i="70"/>
  <c r="G64" i="70"/>
  <c r="F64" i="70"/>
  <c r="E64" i="70"/>
  <c r="D64" i="70"/>
  <c r="M104" i="70"/>
  <c r="L104" i="70"/>
  <c r="K104" i="70"/>
  <c r="J104" i="70"/>
  <c r="I104" i="70"/>
  <c r="H104" i="70"/>
  <c r="G104" i="70"/>
  <c r="F104" i="70"/>
  <c r="E104" i="70"/>
  <c r="D104" i="70"/>
  <c r="M103" i="70"/>
  <c r="L103" i="70"/>
  <c r="K103" i="70"/>
  <c r="J103" i="70"/>
  <c r="I103" i="70"/>
  <c r="H103" i="70"/>
  <c r="G103" i="70"/>
  <c r="F103" i="70"/>
  <c r="E103" i="70"/>
  <c r="D103" i="70"/>
  <c r="M102" i="70"/>
  <c r="L102" i="70"/>
  <c r="K102" i="70"/>
  <c r="J102" i="70"/>
  <c r="I102" i="70"/>
  <c r="H102" i="70"/>
  <c r="G102" i="70"/>
  <c r="F102" i="70"/>
  <c r="E102" i="70"/>
  <c r="D102" i="70"/>
  <c r="M101" i="70"/>
  <c r="L101" i="70"/>
  <c r="K101" i="70"/>
  <c r="J101" i="70"/>
  <c r="I101" i="70"/>
  <c r="H101" i="70"/>
  <c r="G101" i="70"/>
  <c r="F101" i="70"/>
  <c r="E101" i="70"/>
  <c r="D101" i="70"/>
  <c r="C101" i="70"/>
  <c r="M100" i="70"/>
  <c r="L100" i="70"/>
  <c r="K100" i="70"/>
  <c r="J100" i="70"/>
  <c r="I100" i="70"/>
  <c r="H100" i="70"/>
  <c r="G100" i="70"/>
  <c r="F100" i="70"/>
  <c r="E100" i="70"/>
  <c r="D100" i="70"/>
  <c r="C100" i="70"/>
  <c r="M99" i="70"/>
  <c r="L99" i="70"/>
  <c r="K99" i="70"/>
  <c r="J99" i="70"/>
  <c r="I99" i="70"/>
  <c r="H99" i="70"/>
  <c r="G99" i="70"/>
  <c r="F99" i="70"/>
  <c r="E99" i="70"/>
  <c r="D99" i="70"/>
  <c r="C99" i="70"/>
  <c r="M98" i="70"/>
  <c r="L98" i="70"/>
  <c r="K98" i="70"/>
  <c r="J98" i="70"/>
  <c r="I98" i="70"/>
  <c r="H98" i="70"/>
  <c r="G98" i="70"/>
  <c r="F98" i="70"/>
  <c r="E98" i="70"/>
  <c r="D98" i="70"/>
  <c r="C98" i="70"/>
  <c r="M96" i="70"/>
  <c r="L96" i="70"/>
  <c r="K96" i="70"/>
  <c r="J96" i="70"/>
  <c r="I96" i="70"/>
  <c r="H96" i="70"/>
  <c r="G96" i="70"/>
  <c r="F96" i="70"/>
  <c r="E96" i="70"/>
  <c r="D96" i="70"/>
  <c r="M93" i="70"/>
  <c r="L93" i="70"/>
  <c r="K93" i="70"/>
  <c r="J93" i="70"/>
  <c r="I93" i="70"/>
  <c r="H93" i="70"/>
  <c r="G93" i="70"/>
  <c r="F93" i="70"/>
  <c r="E93" i="70"/>
  <c r="D93" i="70"/>
  <c r="M95" i="70"/>
  <c r="L95" i="70"/>
  <c r="K95" i="70"/>
  <c r="J95" i="70"/>
  <c r="I95" i="70"/>
  <c r="H95" i="70"/>
  <c r="G95" i="70"/>
  <c r="F95" i="70"/>
  <c r="E95" i="70"/>
  <c r="D95" i="70"/>
  <c r="C95" i="70"/>
  <c r="M92" i="70"/>
  <c r="L92" i="70"/>
  <c r="K92" i="70"/>
  <c r="J92" i="70"/>
  <c r="I92" i="70"/>
  <c r="H92" i="70"/>
  <c r="G92" i="70"/>
  <c r="F92" i="70"/>
  <c r="E92" i="70"/>
  <c r="D92" i="70"/>
  <c r="C92" i="70"/>
  <c r="M90" i="70"/>
  <c r="L90" i="70"/>
  <c r="K90" i="70"/>
  <c r="J90" i="70"/>
  <c r="I90" i="70"/>
  <c r="H90" i="70"/>
  <c r="G90" i="70"/>
  <c r="F90" i="70"/>
  <c r="E90" i="70"/>
  <c r="D90" i="70"/>
  <c r="M89" i="70"/>
  <c r="L89" i="70"/>
  <c r="K89" i="70"/>
  <c r="J89" i="70"/>
  <c r="I89" i="70"/>
  <c r="H89" i="70"/>
  <c r="G89" i="70"/>
  <c r="F89" i="70"/>
  <c r="E89" i="70"/>
  <c r="D89" i="70"/>
  <c r="C89" i="70"/>
  <c r="M88" i="70"/>
  <c r="L88" i="70"/>
  <c r="K88" i="70"/>
  <c r="J88" i="70"/>
  <c r="I88" i="70"/>
  <c r="H88" i="70"/>
  <c r="G88" i="70"/>
  <c r="F88" i="70"/>
  <c r="E88" i="70"/>
  <c r="D88" i="70"/>
  <c r="C88" i="70"/>
  <c r="M86" i="70"/>
  <c r="L86" i="70"/>
  <c r="K86" i="70"/>
  <c r="J86" i="70"/>
  <c r="I86" i="70"/>
  <c r="H86" i="70"/>
  <c r="G86" i="70"/>
  <c r="F86" i="70"/>
  <c r="E86" i="70"/>
  <c r="D86" i="70"/>
  <c r="M85" i="70"/>
  <c r="L85" i="70"/>
  <c r="K85" i="70"/>
  <c r="J85" i="70"/>
  <c r="I85" i="70"/>
  <c r="H85" i="70"/>
  <c r="G85" i="70"/>
  <c r="F85" i="70"/>
  <c r="E85" i="70"/>
  <c r="D85" i="70"/>
  <c r="C85" i="70"/>
  <c r="M84" i="70"/>
  <c r="L84" i="70"/>
  <c r="K84" i="70"/>
  <c r="J84" i="70"/>
  <c r="I84" i="70"/>
  <c r="H84" i="70"/>
  <c r="G84" i="70"/>
  <c r="F84" i="70"/>
  <c r="E84" i="70"/>
  <c r="D84" i="70"/>
  <c r="C84" i="70"/>
  <c r="M83" i="70"/>
  <c r="L83" i="70"/>
  <c r="K83" i="70"/>
  <c r="J83" i="70"/>
  <c r="I83" i="70"/>
  <c r="H83" i="70"/>
  <c r="G83" i="70"/>
  <c r="F83" i="70"/>
  <c r="E83" i="70"/>
  <c r="D83" i="70"/>
  <c r="C83" i="70"/>
  <c r="M82" i="70"/>
  <c r="L82" i="70"/>
  <c r="K82" i="70"/>
  <c r="J82" i="70"/>
  <c r="I82" i="70"/>
  <c r="H82" i="70"/>
  <c r="G82" i="70"/>
  <c r="F82" i="70"/>
  <c r="E82" i="70"/>
  <c r="D82" i="70"/>
  <c r="C82" i="70"/>
  <c r="M81" i="70"/>
  <c r="L81" i="70"/>
  <c r="K81" i="70"/>
  <c r="J81" i="70"/>
  <c r="I81" i="70"/>
  <c r="H81" i="70"/>
  <c r="G81" i="70"/>
  <c r="F81" i="70"/>
  <c r="E81" i="70"/>
  <c r="D81" i="70"/>
  <c r="C81" i="70"/>
  <c r="M80" i="70"/>
  <c r="L80" i="70"/>
  <c r="K80" i="70"/>
  <c r="J80" i="70"/>
  <c r="I80" i="70"/>
  <c r="H80" i="70"/>
  <c r="G80" i="70"/>
  <c r="F80" i="70"/>
  <c r="E80" i="70"/>
  <c r="D80" i="70"/>
  <c r="C80" i="70"/>
  <c r="M79" i="70"/>
  <c r="L79" i="70"/>
  <c r="K79" i="70"/>
  <c r="J79" i="70"/>
  <c r="I79" i="70"/>
  <c r="H79" i="70"/>
  <c r="G79" i="70"/>
  <c r="F79" i="70"/>
  <c r="E79" i="70"/>
  <c r="D79" i="70"/>
  <c r="C79" i="70"/>
  <c r="L78" i="70"/>
  <c r="K78" i="70"/>
  <c r="J78" i="70"/>
  <c r="I78" i="70"/>
  <c r="H78" i="70"/>
  <c r="G78" i="70"/>
  <c r="F78" i="70"/>
  <c r="E78" i="70"/>
  <c r="D78" i="70"/>
  <c r="C78" i="70"/>
  <c r="M77" i="70"/>
  <c r="L77" i="70"/>
  <c r="K77" i="70"/>
  <c r="J77" i="70"/>
  <c r="I77" i="70"/>
  <c r="H77" i="70"/>
  <c r="G77" i="70"/>
  <c r="F77" i="70"/>
  <c r="E77" i="70"/>
  <c r="D77" i="70"/>
  <c r="C77" i="70"/>
  <c r="M75" i="70"/>
  <c r="L75" i="70"/>
  <c r="K75" i="70"/>
  <c r="J75" i="70"/>
  <c r="I75" i="70"/>
  <c r="H75" i="70"/>
  <c r="G75" i="70"/>
  <c r="F75" i="70"/>
  <c r="E75" i="70"/>
  <c r="D75" i="70"/>
  <c r="M74" i="70"/>
  <c r="L74" i="70"/>
  <c r="K74" i="70"/>
  <c r="J74" i="70"/>
  <c r="I74" i="70"/>
  <c r="H74" i="70"/>
  <c r="G74" i="70"/>
  <c r="F74" i="70"/>
  <c r="E74" i="70"/>
  <c r="D74" i="70"/>
  <c r="C74" i="70"/>
  <c r="M73" i="70"/>
  <c r="L73" i="70"/>
  <c r="K73" i="70"/>
  <c r="J73" i="70"/>
  <c r="I73" i="70"/>
  <c r="H73" i="70"/>
  <c r="G73" i="70"/>
  <c r="F73" i="70"/>
  <c r="E73" i="70"/>
  <c r="D73" i="70"/>
  <c r="C73" i="70"/>
  <c r="M72" i="70"/>
  <c r="L72" i="70"/>
  <c r="K72" i="70"/>
  <c r="J72" i="70"/>
  <c r="I72" i="70"/>
  <c r="H72" i="70"/>
  <c r="G72" i="70"/>
  <c r="F72" i="70"/>
  <c r="E72" i="70"/>
  <c r="D72" i="70"/>
  <c r="C72" i="70"/>
  <c r="M71" i="70"/>
  <c r="L71" i="70"/>
  <c r="K71" i="70"/>
  <c r="J71" i="70"/>
  <c r="I71" i="70"/>
  <c r="H71" i="70"/>
  <c r="G71" i="70"/>
  <c r="F71" i="70"/>
  <c r="E71" i="70"/>
  <c r="D71" i="70"/>
  <c r="C71" i="70"/>
  <c r="M70" i="70"/>
  <c r="L70" i="70"/>
  <c r="K70" i="70"/>
  <c r="J70" i="70"/>
  <c r="I70" i="70"/>
  <c r="H70" i="70"/>
  <c r="G70" i="70"/>
  <c r="F70" i="70"/>
  <c r="E70" i="70"/>
  <c r="D70" i="70"/>
  <c r="C70" i="70"/>
  <c r="L69" i="70"/>
  <c r="K69" i="70"/>
  <c r="J69" i="70"/>
  <c r="I69" i="70"/>
  <c r="H69" i="70"/>
  <c r="G69" i="70"/>
  <c r="F69" i="70"/>
  <c r="E69" i="70"/>
  <c r="D69" i="70"/>
  <c r="C69" i="70"/>
  <c r="M65" i="70"/>
  <c r="L65" i="70"/>
  <c r="K65" i="70"/>
  <c r="J65" i="70"/>
  <c r="I65" i="70"/>
  <c r="H65" i="70"/>
  <c r="G65" i="70"/>
  <c r="F65" i="70"/>
  <c r="E65" i="70"/>
  <c r="D65" i="70"/>
  <c r="M63" i="70"/>
  <c r="L63" i="70"/>
  <c r="K63" i="70"/>
  <c r="J63" i="70"/>
  <c r="I63" i="70"/>
  <c r="H63" i="70"/>
  <c r="G63" i="70"/>
  <c r="F63" i="70"/>
  <c r="E63" i="70"/>
  <c r="D63" i="70"/>
  <c r="C63" i="70"/>
  <c r="M62" i="70"/>
  <c r="L62" i="70"/>
  <c r="K62" i="70"/>
  <c r="J62" i="70"/>
  <c r="I62" i="70"/>
  <c r="H62" i="70"/>
  <c r="G62" i="70"/>
  <c r="F62" i="70"/>
  <c r="E62" i="70"/>
  <c r="D62" i="70"/>
  <c r="C62" i="70"/>
  <c r="M61" i="70"/>
  <c r="L61" i="70"/>
  <c r="K61" i="70"/>
  <c r="J61" i="70"/>
  <c r="I61" i="70"/>
  <c r="H61" i="70"/>
  <c r="G61" i="70"/>
  <c r="F61" i="70"/>
  <c r="E61" i="70"/>
  <c r="D61" i="70"/>
  <c r="C61" i="70"/>
  <c r="M59" i="70"/>
  <c r="L59" i="70"/>
  <c r="K59" i="70"/>
  <c r="J59" i="70"/>
  <c r="I59" i="70"/>
  <c r="H59" i="70"/>
  <c r="G59" i="70"/>
  <c r="F59" i="70"/>
  <c r="E59" i="70"/>
  <c r="D59" i="70"/>
  <c r="M58" i="70"/>
  <c r="L58" i="70"/>
  <c r="K58" i="70"/>
  <c r="J58" i="70"/>
  <c r="I58" i="70"/>
  <c r="H58" i="70"/>
  <c r="G58" i="70"/>
  <c r="F58" i="70"/>
  <c r="E58" i="70"/>
  <c r="D58" i="70"/>
  <c r="C58" i="70"/>
  <c r="M57" i="70"/>
  <c r="L57" i="70"/>
  <c r="K57" i="70"/>
  <c r="J57" i="70"/>
  <c r="I57" i="70"/>
  <c r="H57" i="70"/>
  <c r="G57" i="70"/>
  <c r="F57" i="70"/>
  <c r="E57" i="70"/>
  <c r="D57" i="70"/>
  <c r="C57" i="70"/>
  <c r="M56" i="70"/>
  <c r="L56" i="70"/>
  <c r="K56" i="70"/>
  <c r="J56" i="70"/>
  <c r="I56" i="70"/>
  <c r="H56" i="70"/>
  <c r="G56" i="70"/>
  <c r="F56" i="70"/>
  <c r="E56" i="70"/>
  <c r="D56" i="70"/>
  <c r="C56" i="70"/>
  <c r="M55" i="70"/>
  <c r="L55" i="70"/>
  <c r="K55" i="70"/>
  <c r="J55" i="70"/>
  <c r="I55" i="70"/>
  <c r="H55" i="70"/>
  <c r="G55" i="70"/>
  <c r="F55" i="70"/>
  <c r="E55" i="70"/>
  <c r="D55" i="70"/>
  <c r="C55" i="70"/>
  <c r="M54" i="70"/>
  <c r="L54" i="70"/>
  <c r="K54" i="70"/>
  <c r="J54" i="70"/>
  <c r="I54" i="70"/>
  <c r="H54" i="70"/>
  <c r="G54" i="70"/>
  <c r="F54" i="70"/>
  <c r="E54" i="70"/>
  <c r="D54" i="70"/>
  <c r="C54" i="70"/>
  <c r="M53" i="70"/>
  <c r="L53" i="70"/>
  <c r="K53" i="70"/>
  <c r="J53" i="70"/>
  <c r="I53" i="70"/>
  <c r="H53" i="70"/>
  <c r="G53" i="70"/>
  <c r="F53" i="70"/>
  <c r="E53" i="70"/>
  <c r="D53" i="70"/>
  <c r="C53" i="70"/>
  <c r="M52" i="70"/>
  <c r="L52" i="70"/>
  <c r="K52" i="70"/>
  <c r="J52" i="70"/>
  <c r="I52" i="70"/>
  <c r="H52" i="70"/>
  <c r="G52" i="70"/>
  <c r="F52" i="70"/>
  <c r="E52" i="70"/>
  <c r="D52" i="70"/>
  <c r="C52" i="70"/>
  <c r="M51" i="70"/>
  <c r="L51" i="70"/>
  <c r="K51" i="70"/>
  <c r="J51" i="70"/>
  <c r="I51" i="70"/>
  <c r="H51" i="70"/>
  <c r="G51" i="70"/>
  <c r="F51" i="70"/>
  <c r="E51" i="70"/>
  <c r="D51" i="70"/>
  <c r="C51" i="70"/>
  <c r="M48" i="70"/>
  <c r="L48" i="70"/>
  <c r="K48" i="70"/>
  <c r="J48" i="70"/>
  <c r="I48" i="70"/>
  <c r="H48" i="70"/>
  <c r="G48" i="70"/>
  <c r="F48" i="70"/>
  <c r="E48" i="70"/>
  <c r="D48" i="70"/>
  <c r="M47" i="70"/>
  <c r="L47" i="70"/>
  <c r="K47" i="70"/>
  <c r="J47" i="70"/>
  <c r="I47" i="70"/>
  <c r="H47" i="70"/>
  <c r="G47" i="70"/>
  <c r="F47" i="70"/>
  <c r="E47" i="70"/>
  <c r="D47" i="70"/>
  <c r="L46" i="70"/>
  <c r="K46" i="70"/>
  <c r="J46" i="70"/>
  <c r="I46" i="70"/>
  <c r="H46" i="70"/>
  <c r="G46" i="70"/>
  <c r="F46" i="70"/>
  <c r="E46" i="70"/>
  <c r="D46" i="70"/>
  <c r="C46" i="70"/>
  <c r="M45" i="70"/>
  <c r="L45" i="70"/>
  <c r="K45" i="70"/>
  <c r="J45" i="70"/>
  <c r="I45" i="70"/>
  <c r="H45" i="70"/>
  <c r="G45" i="70"/>
  <c r="F45" i="70"/>
  <c r="E45" i="70"/>
  <c r="D45" i="70"/>
  <c r="C45" i="70"/>
  <c r="M44" i="70"/>
  <c r="L44" i="70"/>
  <c r="K44" i="70"/>
  <c r="J44" i="70"/>
  <c r="I44" i="70"/>
  <c r="H44" i="70"/>
  <c r="G44" i="70"/>
  <c r="F44" i="70"/>
  <c r="E44" i="70"/>
  <c r="D44" i="70"/>
  <c r="C44" i="70"/>
  <c r="M43" i="70"/>
  <c r="L43" i="70"/>
  <c r="K43" i="70"/>
  <c r="J43" i="70"/>
  <c r="I43" i="70"/>
  <c r="H43" i="70"/>
  <c r="G43" i="70"/>
  <c r="F43" i="70"/>
  <c r="E43" i="70"/>
  <c r="D43" i="70"/>
  <c r="C43" i="70"/>
  <c r="M42" i="70"/>
  <c r="L42" i="70"/>
  <c r="K42" i="70"/>
  <c r="J42" i="70"/>
  <c r="I42" i="70"/>
  <c r="H42" i="70"/>
  <c r="G42" i="70"/>
  <c r="F42" i="70"/>
  <c r="E42" i="70"/>
  <c r="D42" i="70"/>
  <c r="C42" i="70"/>
  <c r="M41" i="70"/>
  <c r="L41" i="70"/>
  <c r="K41" i="70"/>
  <c r="J41" i="70"/>
  <c r="I41" i="70"/>
  <c r="H41" i="70"/>
  <c r="G41" i="70"/>
  <c r="F41" i="70"/>
  <c r="E41" i="70"/>
  <c r="D41" i="70"/>
  <c r="C41" i="70"/>
  <c r="M40" i="70"/>
  <c r="L40" i="70"/>
  <c r="K40" i="70"/>
  <c r="J40" i="70"/>
  <c r="I40" i="70"/>
  <c r="H40" i="70"/>
  <c r="G40" i="70"/>
  <c r="F40" i="70"/>
  <c r="E40" i="70"/>
  <c r="D40" i="70"/>
  <c r="C40" i="70"/>
  <c r="L39" i="70"/>
  <c r="K39" i="70"/>
  <c r="J39" i="70"/>
  <c r="I39" i="70"/>
  <c r="H39" i="70"/>
  <c r="G39" i="70"/>
  <c r="F39" i="70"/>
  <c r="E39" i="70"/>
  <c r="D39" i="70"/>
  <c r="C39" i="70"/>
  <c r="M38" i="70"/>
  <c r="L38" i="70"/>
  <c r="K38" i="70"/>
  <c r="J38" i="70"/>
  <c r="I38" i="70"/>
  <c r="H38" i="70"/>
  <c r="G38" i="70"/>
  <c r="F38" i="70"/>
  <c r="E38" i="70"/>
  <c r="D38" i="70"/>
  <c r="C38" i="70"/>
  <c r="M36" i="70"/>
  <c r="L36" i="70"/>
  <c r="K36" i="70"/>
  <c r="J36" i="70"/>
  <c r="I36" i="70"/>
  <c r="H36" i="70"/>
  <c r="G36" i="70"/>
  <c r="F36" i="70"/>
  <c r="E36" i="70"/>
  <c r="D36" i="70"/>
  <c r="M35" i="70"/>
  <c r="L35" i="70"/>
  <c r="K35" i="70"/>
  <c r="J35" i="70"/>
  <c r="I35" i="70"/>
  <c r="H35" i="70"/>
  <c r="G35" i="70"/>
  <c r="F35" i="70"/>
  <c r="E35" i="70"/>
  <c r="D35" i="70"/>
  <c r="C35" i="70"/>
  <c r="M34" i="70"/>
  <c r="L34" i="70"/>
  <c r="K34" i="70"/>
  <c r="J34" i="70"/>
  <c r="I34" i="70"/>
  <c r="H34" i="70"/>
  <c r="G34" i="70"/>
  <c r="F34" i="70"/>
  <c r="E34" i="70"/>
  <c r="D34" i="70"/>
  <c r="C34" i="70"/>
  <c r="M33" i="70"/>
  <c r="L33" i="70"/>
  <c r="K33" i="70"/>
  <c r="J33" i="70"/>
  <c r="I33" i="70"/>
  <c r="H33" i="70"/>
  <c r="G33" i="70"/>
  <c r="F33" i="70"/>
  <c r="E33" i="70"/>
  <c r="D33" i="70"/>
  <c r="C33" i="70"/>
  <c r="L32" i="70"/>
  <c r="K32" i="70"/>
  <c r="J32" i="70"/>
  <c r="I32" i="70"/>
  <c r="H32" i="70"/>
  <c r="G32" i="70"/>
  <c r="F32" i="70"/>
  <c r="E32" i="70"/>
  <c r="D32" i="70"/>
  <c r="C32" i="70"/>
  <c r="M31" i="70"/>
  <c r="L31" i="70"/>
  <c r="K31" i="70"/>
  <c r="J31" i="70"/>
  <c r="I31" i="70"/>
  <c r="H31" i="70"/>
  <c r="G31" i="70"/>
  <c r="F31" i="70"/>
  <c r="E31" i="70"/>
  <c r="D31" i="70"/>
  <c r="C31" i="70"/>
  <c r="L30" i="70"/>
  <c r="K30" i="70"/>
  <c r="J30" i="70"/>
  <c r="I30" i="70"/>
  <c r="H30" i="70"/>
  <c r="G30" i="70"/>
  <c r="F30" i="70"/>
  <c r="E30" i="70"/>
  <c r="D30" i="70"/>
  <c r="C30" i="70"/>
  <c r="M28" i="70"/>
  <c r="L28" i="70"/>
  <c r="K28" i="70"/>
  <c r="J28" i="70"/>
  <c r="I28" i="70"/>
  <c r="H28" i="70"/>
  <c r="G28" i="70"/>
  <c r="F28" i="70"/>
  <c r="E28" i="70"/>
  <c r="D28" i="70"/>
  <c r="M27" i="70"/>
  <c r="L27" i="70"/>
  <c r="K27" i="70"/>
  <c r="J27" i="70"/>
  <c r="I27" i="70"/>
  <c r="H27" i="70"/>
  <c r="G27" i="70"/>
  <c r="F27" i="70"/>
  <c r="E27" i="70"/>
  <c r="D27" i="70"/>
  <c r="C27" i="70"/>
  <c r="M26" i="70"/>
  <c r="L26" i="70"/>
  <c r="K26" i="70"/>
  <c r="J26" i="70"/>
  <c r="I26" i="70"/>
  <c r="H26" i="70"/>
  <c r="G26" i="70"/>
  <c r="F26" i="70"/>
  <c r="E26" i="70"/>
  <c r="D26" i="70"/>
  <c r="C26" i="70"/>
  <c r="M25" i="70"/>
  <c r="L25" i="70"/>
  <c r="K25" i="70"/>
  <c r="J25" i="70"/>
  <c r="I25" i="70"/>
  <c r="H25" i="70"/>
  <c r="G25" i="70"/>
  <c r="F25" i="70"/>
  <c r="E25" i="70"/>
  <c r="D25" i="70"/>
  <c r="C25" i="70"/>
  <c r="M24" i="70"/>
  <c r="L24" i="70"/>
  <c r="K24" i="70"/>
  <c r="J24" i="70"/>
  <c r="I24" i="70"/>
  <c r="H24" i="70"/>
  <c r="G24" i="70"/>
  <c r="F24" i="70"/>
  <c r="E24" i="70"/>
  <c r="D24" i="70"/>
  <c r="C24" i="70"/>
  <c r="L23" i="70"/>
  <c r="K23" i="70"/>
  <c r="J23" i="70"/>
  <c r="I23" i="70"/>
  <c r="H23" i="70"/>
  <c r="G23" i="70"/>
  <c r="F23" i="70"/>
  <c r="E23" i="70"/>
  <c r="D23" i="70"/>
  <c r="C23" i="70"/>
  <c r="L22" i="70"/>
  <c r="K22" i="70"/>
  <c r="J22" i="70"/>
  <c r="I22" i="70"/>
  <c r="H22" i="70"/>
  <c r="G22" i="70"/>
  <c r="F22" i="70"/>
  <c r="E22" i="70"/>
  <c r="D22" i="70"/>
  <c r="C22" i="70"/>
  <c r="M20" i="70"/>
  <c r="L20" i="70"/>
  <c r="K20" i="70"/>
  <c r="J20" i="70"/>
  <c r="I20" i="70"/>
  <c r="H20" i="70"/>
  <c r="G20" i="70"/>
  <c r="F20" i="70"/>
  <c r="E20" i="70"/>
  <c r="D20" i="70"/>
  <c r="M19" i="70"/>
  <c r="L19" i="70"/>
  <c r="K19" i="70"/>
  <c r="J19" i="70"/>
  <c r="I19" i="70"/>
  <c r="H19" i="70"/>
  <c r="G19" i="70"/>
  <c r="F19" i="70"/>
  <c r="E19" i="70"/>
  <c r="D19" i="70"/>
  <c r="C19" i="70"/>
  <c r="L18" i="70"/>
  <c r="K18" i="70"/>
  <c r="J18" i="70"/>
  <c r="I18" i="70"/>
  <c r="H18" i="70"/>
  <c r="G18" i="70"/>
  <c r="F18" i="70"/>
  <c r="E18" i="70"/>
  <c r="D18" i="70"/>
  <c r="C18" i="70"/>
  <c r="M15" i="70"/>
  <c r="L15" i="70"/>
  <c r="K15" i="70"/>
  <c r="J15" i="70"/>
  <c r="I15" i="70"/>
  <c r="H15" i="70"/>
  <c r="G15" i="70"/>
  <c r="F15" i="70"/>
  <c r="E15" i="70"/>
  <c r="D15" i="70"/>
  <c r="M14" i="70"/>
  <c r="L14" i="70"/>
  <c r="K14" i="70"/>
  <c r="J14" i="70"/>
  <c r="I14" i="70"/>
  <c r="H14" i="70"/>
  <c r="G14" i="70"/>
  <c r="F14" i="70"/>
  <c r="E14" i="70"/>
  <c r="D14" i="70"/>
  <c r="C14" i="70"/>
  <c r="L13" i="70"/>
  <c r="K13" i="70"/>
  <c r="J13" i="70"/>
  <c r="I13" i="70"/>
  <c r="H13" i="70"/>
  <c r="G13" i="70"/>
  <c r="F13" i="70"/>
  <c r="E13" i="70"/>
  <c r="D13" i="70"/>
  <c r="C13" i="70"/>
  <c r="M12" i="70"/>
  <c r="L12" i="70"/>
  <c r="K12" i="70"/>
  <c r="J12" i="70"/>
  <c r="I12" i="70"/>
  <c r="H12" i="70"/>
  <c r="G12" i="70"/>
  <c r="F12" i="70"/>
  <c r="E12" i="70"/>
  <c r="D12" i="70"/>
  <c r="C12" i="70"/>
  <c r="A380" i="70"/>
  <c r="A379" i="70"/>
  <c r="A378" i="70"/>
  <c r="A249" i="70"/>
  <c r="A248" i="70"/>
  <c r="A247" i="70"/>
  <c r="A118" i="70"/>
  <c r="A117" i="70"/>
  <c r="A116" i="70"/>
  <c r="A5" i="70"/>
  <c r="A4" i="70"/>
  <c r="A3" i="70"/>
  <c r="F64" i="69" l="1"/>
  <c r="E64" i="69"/>
  <c r="D64" i="69"/>
  <c r="C64" i="69"/>
  <c r="B64" i="69"/>
  <c r="F104" i="69"/>
  <c r="E104" i="69"/>
  <c r="D104" i="69"/>
  <c r="C104" i="69"/>
  <c r="B104" i="69"/>
  <c r="F102" i="69"/>
  <c r="E102" i="69"/>
  <c r="D102" i="69"/>
  <c r="C102" i="69"/>
  <c r="B102" i="69"/>
  <c r="F100" i="69"/>
  <c r="E100" i="69"/>
  <c r="D100" i="69"/>
  <c r="C100" i="69"/>
  <c r="B100" i="69"/>
  <c r="F99" i="69"/>
  <c r="E99" i="69"/>
  <c r="D99" i="69"/>
  <c r="C99" i="69"/>
  <c r="B99" i="69"/>
  <c r="F98" i="69"/>
  <c r="E98" i="69"/>
  <c r="D98" i="69"/>
  <c r="C98" i="69"/>
  <c r="B98" i="69"/>
  <c r="F97" i="69"/>
  <c r="E97" i="69"/>
  <c r="D97" i="69"/>
  <c r="C97" i="69"/>
  <c r="B97" i="69"/>
  <c r="F94" i="69"/>
  <c r="E94" i="69"/>
  <c r="D94" i="69"/>
  <c r="C94" i="69"/>
  <c r="B94" i="69"/>
  <c r="F91" i="69"/>
  <c r="E91" i="69"/>
  <c r="D91" i="69"/>
  <c r="C91" i="69"/>
  <c r="B91" i="69"/>
  <c r="F88" i="69"/>
  <c r="E88" i="69"/>
  <c r="D88" i="69"/>
  <c r="C88" i="69"/>
  <c r="B88" i="69"/>
  <c r="F87" i="69"/>
  <c r="E87" i="69"/>
  <c r="D87" i="69"/>
  <c r="C87" i="69"/>
  <c r="B87" i="69"/>
  <c r="F84" i="69"/>
  <c r="E84" i="69"/>
  <c r="D84" i="69"/>
  <c r="C84" i="69"/>
  <c r="B84" i="69"/>
  <c r="F83" i="69"/>
  <c r="E83" i="69"/>
  <c r="D83" i="69"/>
  <c r="C83" i="69"/>
  <c r="B83" i="69"/>
  <c r="F82" i="69"/>
  <c r="E82" i="69"/>
  <c r="D82" i="69"/>
  <c r="C82" i="69"/>
  <c r="B82" i="69"/>
  <c r="F81" i="69"/>
  <c r="E81" i="69"/>
  <c r="D81" i="69"/>
  <c r="C81" i="69"/>
  <c r="B81" i="69"/>
  <c r="F80" i="69"/>
  <c r="E80" i="69"/>
  <c r="D80" i="69"/>
  <c r="C80" i="69"/>
  <c r="B80" i="69"/>
  <c r="F79" i="69"/>
  <c r="E79" i="69"/>
  <c r="D79" i="69"/>
  <c r="C79" i="69"/>
  <c r="B79" i="69"/>
  <c r="F78" i="69"/>
  <c r="E78" i="69"/>
  <c r="D78" i="69"/>
  <c r="C78" i="69"/>
  <c r="B78" i="69"/>
  <c r="F77" i="69"/>
  <c r="E77" i="69"/>
  <c r="D77" i="69"/>
  <c r="C77" i="69"/>
  <c r="B77" i="69"/>
  <c r="F76" i="69"/>
  <c r="E76" i="69"/>
  <c r="D76" i="69"/>
  <c r="C76" i="69"/>
  <c r="B76" i="69"/>
  <c r="F73" i="69"/>
  <c r="E73" i="69"/>
  <c r="D73" i="69"/>
  <c r="C73" i="69"/>
  <c r="B73" i="69"/>
  <c r="F72" i="69"/>
  <c r="E72" i="69"/>
  <c r="D72" i="69"/>
  <c r="C72" i="69"/>
  <c r="B72" i="69"/>
  <c r="F71" i="69"/>
  <c r="E71" i="69"/>
  <c r="D71" i="69"/>
  <c r="C71" i="69"/>
  <c r="B71" i="69"/>
  <c r="F70" i="69"/>
  <c r="E70" i="69"/>
  <c r="D70" i="69"/>
  <c r="C70" i="69"/>
  <c r="B70" i="69"/>
  <c r="F69" i="69"/>
  <c r="E69" i="69"/>
  <c r="D69" i="69"/>
  <c r="C69" i="69"/>
  <c r="B69" i="69"/>
  <c r="F68" i="69"/>
  <c r="E68" i="69"/>
  <c r="D68" i="69"/>
  <c r="C68" i="69"/>
  <c r="B68" i="69"/>
  <c r="F62" i="69"/>
  <c r="E62" i="69"/>
  <c r="D62" i="69"/>
  <c r="C62" i="69"/>
  <c r="B62" i="69"/>
  <c r="F61" i="69"/>
  <c r="E61" i="69"/>
  <c r="D61" i="69"/>
  <c r="C61" i="69"/>
  <c r="B61" i="69"/>
  <c r="F60" i="69"/>
  <c r="E60" i="69"/>
  <c r="D60" i="69"/>
  <c r="C60" i="69"/>
  <c r="B60" i="69"/>
  <c r="F57" i="69"/>
  <c r="E57" i="69"/>
  <c r="D57" i="69"/>
  <c r="C57" i="69"/>
  <c r="B57" i="69"/>
  <c r="F56" i="69"/>
  <c r="E56" i="69"/>
  <c r="D56" i="69"/>
  <c r="C56" i="69"/>
  <c r="B56" i="69"/>
  <c r="F55" i="69"/>
  <c r="E55" i="69"/>
  <c r="D55" i="69"/>
  <c r="C55" i="69"/>
  <c r="B55" i="69"/>
  <c r="F54" i="69"/>
  <c r="E54" i="69"/>
  <c r="D54" i="69"/>
  <c r="C54" i="69"/>
  <c r="B54" i="69"/>
  <c r="F53" i="69"/>
  <c r="E53" i="69"/>
  <c r="D53" i="69"/>
  <c r="C53" i="69"/>
  <c r="B53" i="69"/>
  <c r="F52" i="69"/>
  <c r="E52" i="69"/>
  <c r="D52" i="69"/>
  <c r="C52" i="69"/>
  <c r="B52" i="69"/>
  <c r="F51" i="69"/>
  <c r="E51" i="69"/>
  <c r="D51" i="69"/>
  <c r="C51" i="69"/>
  <c r="B51" i="69"/>
  <c r="F50" i="69"/>
  <c r="E50" i="69"/>
  <c r="D50" i="69"/>
  <c r="C50" i="69"/>
  <c r="B50" i="69"/>
  <c r="F47" i="69"/>
  <c r="E47" i="69"/>
  <c r="D47" i="69"/>
  <c r="C47" i="69"/>
  <c r="B47" i="69"/>
  <c r="F46" i="69"/>
  <c r="E46" i="69"/>
  <c r="D46" i="69"/>
  <c r="C46" i="69"/>
  <c r="B46" i="69"/>
  <c r="F45" i="69"/>
  <c r="E45" i="69"/>
  <c r="D45" i="69"/>
  <c r="C45" i="69"/>
  <c r="B45" i="69"/>
  <c r="F44" i="69"/>
  <c r="E44" i="69"/>
  <c r="D44" i="69"/>
  <c r="C44" i="69"/>
  <c r="B44" i="69"/>
  <c r="F43" i="69"/>
  <c r="E43" i="69"/>
  <c r="D43" i="69"/>
  <c r="C43" i="69"/>
  <c r="B43" i="69"/>
  <c r="F42" i="69"/>
  <c r="E42" i="69"/>
  <c r="D42" i="69"/>
  <c r="C42" i="69"/>
  <c r="B42" i="69"/>
  <c r="F41" i="69"/>
  <c r="E41" i="69"/>
  <c r="D41" i="69"/>
  <c r="C41" i="69"/>
  <c r="B41" i="69"/>
  <c r="F40" i="69"/>
  <c r="E40" i="69"/>
  <c r="D40" i="69"/>
  <c r="C40" i="69"/>
  <c r="B40" i="69"/>
  <c r="F39" i="69"/>
  <c r="E39" i="69"/>
  <c r="D39" i="69"/>
  <c r="C39" i="69"/>
  <c r="B39" i="69"/>
  <c r="F36" i="69"/>
  <c r="E36" i="69"/>
  <c r="D36" i="69"/>
  <c r="C36" i="69"/>
  <c r="B36" i="69"/>
  <c r="F35" i="69"/>
  <c r="E35" i="69"/>
  <c r="D35" i="69"/>
  <c r="C35" i="69"/>
  <c r="B35" i="69"/>
  <c r="F34" i="69"/>
  <c r="E34" i="69"/>
  <c r="D34" i="69"/>
  <c r="C34" i="69"/>
  <c r="B34" i="69"/>
  <c r="F33" i="69"/>
  <c r="E33" i="69"/>
  <c r="D33" i="69"/>
  <c r="C33" i="69"/>
  <c r="B33" i="69"/>
  <c r="F32" i="69"/>
  <c r="E32" i="69"/>
  <c r="D32" i="69"/>
  <c r="C32" i="69"/>
  <c r="B32" i="69"/>
  <c r="F31" i="69"/>
  <c r="E31" i="69"/>
  <c r="D31" i="69"/>
  <c r="C31" i="69"/>
  <c r="B31" i="69"/>
  <c r="F28" i="69"/>
  <c r="E28" i="69"/>
  <c r="D28" i="69"/>
  <c r="C28" i="69"/>
  <c r="B28" i="69"/>
  <c r="F27" i="69"/>
  <c r="E27" i="69"/>
  <c r="D27" i="69"/>
  <c r="C27" i="69"/>
  <c r="B27" i="69"/>
  <c r="F26" i="69"/>
  <c r="E26" i="69"/>
  <c r="D26" i="69"/>
  <c r="C26" i="69"/>
  <c r="B26" i="69"/>
  <c r="F25" i="69"/>
  <c r="E25" i="69"/>
  <c r="D25" i="69"/>
  <c r="C25" i="69"/>
  <c r="B25" i="69"/>
  <c r="F24" i="69"/>
  <c r="E24" i="69"/>
  <c r="D24" i="69"/>
  <c r="C24" i="69"/>
  <c r="B24" i="69"/>
  <c r="F23" i="69"/>
  <c r="E23" i="69"/>
  <c r="D23" i="69"/>
  <c r="C23" i="69"/>
  <c r="B23" i="69"/>
  <c r="F20" i="69"/>
  <c r="E20" i="69"/>
  <c r="D20" i="69"/>
  <c r="C20" i="69"/>
  <c r="B20" i="69"/>
  <c r="F19" i="69"/>
  <c r="E19" i="69"/>
  <c r="D19" i="69"/>
  <c r="C19" i="69"/>
  <c r="B19" i="69"/>
  <c r="F16" i="69"/>
  <c r="E16" i="69"/>
  <c r="D16" i="69"/>
  <c r="C16" i="69"/>
  <c r="B16" i="69"/>
  <c r="F15" i="69"/>
  <c r="E15" i="69"/>
  <c r="D15" i="69"/>
  <c r="C15" i="69"/>
  <c r="B15" i="69"/>
  <c r="B6" i="69"/>
  <c r="F14" i="69"/>
  <c r="E14" i="69"/>
  <c r="D14" i="69"/>
  <c r="C14" i="69"/>
  <c r="B14" i="69"/>
  <c r="A4" i="69"/>
  <c r="C14" i="73" l="1"/>
  <c r="D22" i="73"/>
  <c r="C22" i="73"/>
  <c r="D21" i="73"/>
  <c r="C21" i="73"/>
  <c r="D20" i="73"/>
  <c r="C20" i="73"/>
  <c r="D19" i="73"/>
  <c r="C19" i="73"/>
  <c r="D18" i="73"/>
  <c r="C18" i="73"/>
  <c r="D17" i="73"/>
  <c r="C17" i="73"/>
  <c r="D16" i="73"/>
  <c r="C16" i="73"/>
  <c r="D15" i="73"/>
  <c r="C15" i="73"/>
  <c r="D14" i="73"/>
  <c r="D13" i="73"/>
  <c r="C13" i="73"/>
  <c r="C8" i="73"/>
  <c r="A6" i="73"/>
  <c r="H13" i="68"/>
  <c r="F13" i="68"/>
  <c r="E13" i="68"/>
  <c r="D13" i="68"/>
  <c r="C13" i="68"/>
  <c r="H11" i="68"/>
  <c r="F11" i="68"/>
  <c r="E11" i="68"/>
  <c r="D11" i="68"/>
  <c r="C11" i="68"/>
  <c r="D15" i="68" l="1"/>
  <c r="D17" i="68" s="1"/>
  <c r="E15" i="68"/>
  <c r="E17" i="68" s="1"/>
  <c r="G11" i="68"/>
  <c r="I11" i="68" s="1"/>
  <c r="F15" i="68"/>
  <c r="F17" i="68" s="1"/>
  <c r="H15" i="68"/>
  <c r="H17" i="68" s="1"/>
  <c r="C15" i="68"/>
  <c r="C17" i="68" s="1"/>
  <c r="G13" i="68"/>
  <c r="I13" i="68" s="1"/>
  <c r="G15" i="68" l="1"/>
  <c r="G17" i="68" s="1"/>
  <c r="I15" i="68"/>
  <c r="I17" i="68" s="1"/>
  <c r="A11" i="68" l="1"/>
  <c r="A4" i="68"/>
  <c r="K28" i="64"/>
  <c r="I33" i="64" l="1"/>
  <c r="G33" i="64"/>
  <c r="K34" i="64"/>
  <c r="O38" i="64"/>
  <c r="K35" i="64"/>
  <c r="J35" i="64"/>
  <c r="I35" i="64"/>
  <c r="G35" i="64"/>
  <c r="F35" i="64"/>
  <c r="E35" i="64"/>
  <c r="D35" i="64"/>
  <c r="J34" i="64"/>
  <c r="I34" i="64"/>
  <c r="G34" i="64"/>
  <c r="F34" i="64"/>
  <c r="E34" i="64"/>
  <c r="D34" i="64"/>
  <c r="K33" i="64"/>
  <c r="J33" i="64"/>
  <c r="F33" i="64"/>
  <c r="E33" i="64"/>
  <c r="D33" i="64"/>
  <c r="K32" i="64"/>
  <c r="J32" i="64"/>
  <c r="I32" i="64"/>
  <c r="G32" i="64"/>
  <c r="F32" i="64"/>
  <c r="E32" i="64"/>
  <c r="D32" i="64"/>
  <c r="K31" i="64"/>
  <c r="J31" i="64"/>
  <c r="I31" i="64"/>
  <c r="G31" i="64"/>
  <c r="F31" i="64"/>
  <c r="E31" i="64"/>
  <c r="D31" i="64"/>
  <c r="K30" i="64"/>
  <c r="J30" i="64"/>
  <c r="I30" i="64"/>
  <c r="G30" i="64"/>
  <c r="F30" i="64"/>
  <c r="E30" i="64"/>
  <c r="D30" i="64"/>
  <c r="K29" i="64"/>
  <c r="J29" i="64"/>
  <c r="I29" i="64"/>
  <c r="G29" i="64"/>
  <c r="F29" i="64"/>
  <c r="E29" i="64"/>
  <c r="D29" i="64"/>
  <c r="J28" i="64"/>
  <c r="I28" i="64"/>
  <c r="G28" i="64"/>
  <c r="F28" i="64"/>
  <c r="E28" i="64"/>
  <c r="D28" i="64"/>
  <c r="K27" i="64"/>
  <c r="J27" i="64"/>
  <c r="I27" i="64"/>
  <c r="G27" i="64"/>
  <c r="F27" i="64"/>
  <c r="E27" i="64"/>
  <c r="D27" i="64"/>
  <c r="K26" i="64"/>
  <c r="J26" i="64"/>
  <c r="I26" i="64"/>
  <c r="G26" i="64"/>
  <c r="F26" i="64"/>
  <c r="E26" i="64"/>
  <c r="D26" i="64"/>
  <c r="K25" i="64"/>
  <c r="J25" i="64"/>
  <c r="I25" i="64"/>
  <c r="G25" i="64"/>
  <c r="F25" i="64"/>
  <c r="E25" i="64"/>
  <c r="D25" i="64"/>
  <c r="K24" i="64"/>
  <c r="J24" i="64"/>
  <c r="I24" i="64"/>
  <c r="G24" i="64"/>
  <c r="F24" i="64"/>
  <c r="E24" i="64"/>
  <c r="D24" i="64"/>
  <c r="K23" i="64"/>
  <c r="J23" i="64"/>
  <c r="I23" i="64"/>
  <c r="G23" i="64"/>
  <c r="F23" i="64"/>
  <c r="E23" i="64"/>
  <c r="D23" i="64"/>
  <c r="K20" i="64"/>
  <c r="J20" i="64"/>
  <c r="I20" i="64"/>
  <c r="G20" i="64"/>
  <c r="F20" i="64"/>
  <c r="E20" i="64"/>
  <c r="D20" i="64"/>
  <c r="K19" i="64"/>
  <c r="J19" i="64"/>
  <c r="I19" i="64"/>
  <c r="G19" i="64"/>
  <c r="F19" i="64"/>
  <c r="E19" i="64"/>
  <c r="D19" i="64"/>
  <c r="K18" i="64"/>
  <c r="J18" i="64"/>
  <c r="I18" i="64"/>
  <c r="G18" i="64"/>
  <c r="F18" i="64"/>
  <c r="E18" i="64"/>
  <c r="D18" i="64"/>
  <c r="K17" i="64"/>
  <c r="J17" i="64"/>
  <c r="I17" i="64"/>
  <c r="G17" i="64"/>
  <c r="F17" i="64"/>
  <c r="E17" i="64"/>
  <c r="D17" i="64"/>
  <c r="K16" i="64"/>
  <c r="J16" i="64"/>
  <c r="I16" i="64"/>
  <c r="G16" i="64"/>
  <c r="F16" i="64"/>
  <c r="E16" i="64"/>
  <c r="D16" i="64"/>
  <c r="K15" i="64"/>
  <c r="J15" i="64"/>
  <c r="I15" i="64"/>
  <c r="G15" i="64"/>
  <c r="F15" i="64"/>
  <c r="E15" i="64"/>
  <c r="D15" i="64"/>
  <c r="K14" i="64"/>
  <c r="J14" i="64"/>
  <c r="I14" i="64"/>
  <c r="G14" i="64"/>
  <c r="F14" i="64"/>
  <c r="E14" i="64"/>
  <c r="D14" i="64"/>
  <c r="K13" i="64"/>
  <c r="J13" i="64"/>
  <c r="I13" i="64"/>
  <c r="G13" i="64"/>
  <c r="F13" i="64"/>
  <c r="E13" i="64"/>
  <c r="D13" i="64"/>
  <c r="K12" i="64"/>
  <c r="J12" i="64"/>
  <c r="I12" i="64"/>
  <c r="G12" i="64"/>
  <c r="F12" i="64"/>
  <c r="E12" i="64"/>
  <c r="D12" i="64"/>
  <c r="K11" i="64"/>
  <c r="J11" i="64"/>
  <c r="I11" i="64"/>
  <c r="G11" i="64"/>
  <c r="F11" i="64"/>
  <c r="E11" i="64"/>
  <c r="D11" i="64"/>
  <c r="G64" i="62"/>
  <c r="G63" i="62"/>
  <c r="G57" i="62"/>
  <c r="G56" i="62"/>
  <c r="G52" i="62"/>
  <c r="G51" i="62"/>
  <c r="G50" i="62"/>
  <c r="G43" i="62"/>
  <c r="G42" i="62"/>
  <c r="G38" i="62"/>
  <c r="G37" i="62"/>
  <c r="G36" i="62"/>
  <c r="G35" i="62"/>
  <c r="G29" i="62"/>
  <c r="G28" i="62"/>
  <c r="G27" i="62"/>
  <c r="G26" i="62"/>
  <c r="G25" i="62"/>
  <c r="G24" i="62"/>
  <c r="G23" i="62"/>
  <c r="G19" i="62"/>
  <c r="G18" i="62"/>
  <c r="G17" i="62"/>
  <c r="G16" i="62"/>
  <c r="G15" i="62"/>
  <c r="G14" i="62"/>
  <c r="B63" i="62"/>
  <c r="H63" i="62" s="1"/>
  <c r="B57" i="62"/>
  <c r="H57" i="62" s="1"/>
  <c r="B56" i="62"/>
  <c r="H56" i="62" s="1"/>
  <c r="B52" i="62"/>
  <c r="H52" i="62" s="1"/>
  <c r="B51" i="62"/>
  <c r="H51" i="62" s="1"/>
  <c r="B50" i="62"/>
  <c r="H50" i="62" s="1"/>
  <c r="B43" i="62"/>
  <c r="B42" i="62"/>
  <c r="H42" i="62" s="1"/>
  <c r="B38" i="62"/>
  <c r="H38" i="62" s="1"/>
  <c r="B37" i="62"/>
  <c r="H37" i="62" s="1"/>
  <c r="B36" i="62"/>
  <c r="H36" i="62" s="1"/>
  <c r="B35" i="62"/>
  <c r="H35" i="62" s="1"/>
  <c r="B29" i="62"/>
  <c r="H29" i="62" s="1"/>
  <c r="B28" i="62"/>
  <c r="H28" i="62" s="1"/>
  <c r="B27" i="62"/>
  <c r="H27" i="62" s="1"/>
  <c r="B26" i="62"/>
  <c r="H26" i="62" s="1"/>
  <c r="B25" i="62"/>
  <c r="H25" i="62" s="1"/>
  <c r="B24" i="62"/>
  <c r="H24" i="62" s="1"/>
  <c r="B23" i="62"/>
  <c r="H23" i="62" s="1"/>
  <c r="B19" i="62"/>
  <c r="H19" i="62" s="1"/>
  <c r="B18" i="62"/>
  <c r="H18" i="62" s="1"/>
  <c r="B17" i="62"/>
  <c r="H17" i="62" s="1"/>
  <c r="B16" i="62"/>
  <c r="H16" i="62" s="1"/>
  <c r="B15" i="62"/>
  <c r="H15" i="62" s="1"/>
  <c r="B14" i="62"/>
  <c r="H14" i="62" s="1"/>
  <c r="B13" i="62"/>
  <c r="B12" i="62"/>
  <c r="B11" i="62"/>
  <c r="C32" i="107"/>
  <c r="C31" i="107"/>
  <c r="C26" i="107"/>
  <c r="C20" i="107"/>
  <c r="C19" i="107"/>
  <c r="C18" i="107"/>
  <c r="G38" i="60"/>
  <c r="G20" i="60"/>
  <c r="L55" i="60"/>
  <c r="L54" i="60"/>
  <c r="L47" i="60"/>
  <c r="L46" i="60"/>
  <c r="L45" i="60"/>
  <c r="L44" i="60"/>
  <c r="L41" i="60"/>
  <c r="L40" i="60"/>
  <c r="L39" i="60"/>
  <c r="L38" i="60"/>
  <c r="L37" i="60"/>
  <c r="L36" i="60"/>
  <c r="L32" i="60"/>
  <c r="L31" i="60"/>
  <c r="L30" i="60"/>
  <c r="L25" i="60"/>
  <c r="L22" i="60"/>
  <c r="L21" i="60"/>
  <c r="L20" i="60"/>
  <c r="L19" i="60"/>
  <c r="L18" i="60"/>
  <c r="L14" i="60"/>
  <c r="A47" i="60"/>
  <c r="A46" i="60"/>
  <c r="A45" i="60"/>
  <c r="A44" i="60"/>
  <c r="A41" i="60"/>
  <c r="A40" i="60"/>
  <c r="A39" i="60"/>
  <c r="A38" i="60"/>
  <c r="A37" i="60"/>
  <c r="A36" i="60"/>
  <c r="A32" i="60"/>
  <c r="A31" i="60"/>
  <c r="A30" i="60"/>
  <c r="A25" i="60"/>
  <c r="A22" i="60"/>
  <c r="A21" i="60"/>
  <c r="A20" i="60"/>
  <c r="A19" i="60"/>
  <c r="A18" i="60"/>
  <c r="A14" i="60"/>
  <c r="A13" i="60"/>
  <c r="G54" i="60"/>
  <c r="G47" i="60"/>
  <c r="G46" i="60"/>
  <c r="G45" i="60"/>
  <c r="G44" i="60"/>
  <c r="G41" i="60"/>
  <c r="G40" i="60"/>
  <c r="G39" i="60"/>
  <c r="G37" i="60"/>
  <c r="G36" i="60"/>
  <c r="G32" i="60"/>
  <c r="G31" i="60"/>
  <c r="G30" i="60"/>
  <c r="G25" i="60"/>
  <c r="G22" i="60"/>
  <c r="G21" i="60"/>
  <c r="G19" i="60"/>
  <c r="G18" i="60"/>
  <c r="G14" i="60"/>
  <c r="G13" i="60"/>
  <c r="L12" i="64" l="1"/>
  <c r="H13" i="64"/>
  <c r="L16" i="64"/>
  <c r="H17" i="64"/>
  <c r="L20" i="64"/>
  <c r="L26" i="64"/>
  <c r="H27" i="64"/>
  <c r="L34" i="64"/>
  <c r="L30" i="64"/>
  <c r="H31" i="64"/>
  <c r="L35" i="64"/>
  <c r="M22" i="60"/>
  <c r="M39" i="60"/>
  <c r="M45" i="60"/>
  <c r="H11" i="64"/>
  <c r="L14" i="64"/>
  <c r="H15" i="64"/>
  <c r="L18" i="64"/>
  <c r="H19" i="64"/>
  <c r="L24" i="64"/>
  <c r="H25" i="64"/>
  <c r="L28" i="64"/>
  <c r="H29" i="64"/>
  <c r="L32" i="64"/>
  <c r="L13" i="64"/>
  <c r="M13" i="64" s="1"/>
  <c r="H14" i="64"/>
  <c r="L17" i="64"/>
  <c r="H18" i="64"/>
  <c r="L23" i="64"/>
  <c r="H24" i="64"/>
  <c r="L27" i="64"/>
  <c r="H28" i="64"/>
  <c r="L31" i="64"/>
  <c r="H32" i="64"/>
  <c r="H34" i="64"/>
  <c r="L11" i="64"/>
  <c r="H12" i="64"/>
  <c r="L15" i="64"/>
  <c r="H16" i="64"/>
  <c r="L19" i="64"/>
  <c r="H20" i="64"/>
  <c r="L25" i="64"/>
  <c r="H26" i="64"/>
  <c r="L29" i="64"/>
  <c r="H30" i="64"/>
  <c r="H35" i="64"/>
  <c r="L33" i="64"/>
  <c r="H33" i="64"/>
  <c r="M32" i="60"/>
  <c r="M31" i="60"/>
  <c r="M21" i="60"/>
  <c r="M44" i="60"/>
  <c r="M54" i="60"/>
  <c r="M14" i="60"/>
  <c r="M40" i="60"/>
  <c r="M46" i="60"/>
  <c r="A15" i="60"/>
  <c r="M37" i="60"/>
  <c r="A33" i="60"/>
  <c r="M20" i="60"/>
  <c r="M19" i="60"/>
  <c r="M30" i="60"/>
  <c r="M18" i="60"/>
  <c r="M25" i="60"/>
  <c r="M36" i="60"/>
  <c r="M41" i="60"/>
  <c r="M47" i="60"/>
  <c r="A23" i="60"/>
  <c r="A48" i="60"/>
  <c r="M38" i="60"/>
  <c r="A42" i="60"/>
  <c r="M35" i="64" l="1"/>
  <c r="M32" i="64"/>
  <c r="M24" i="64"/>
  <c r="M16" i="64"/>
  <c r="M14" i="64"/>
  <c r="M34" i="64"/>
  <c r="M20" i="64"/>
  <c r="M12" i="64"/>
  <c r="M31" i="64"/>
  <c r="M27" i="64"/>
  <c r="M17" i="64"/>
  <c r="M26" i="64"/>
  <c r="M19" i="64"/>
  <c r="M30" i="64"/>
  <c r="M18" i="64"/>
  <c r="M25" i="64"/>
  <c r="M15" i="64"/>
  <c r="M29" i="64"/>
  <c r="M28" i="64"/>
  <c r="A50" i="60"/>
  <c r="M33" i="64"/>
  <c r="M11" i="64"/>
  <c r="A24" i="60"/>
  <c r="A26" i="60" s="1"/>
  <c r="A52" i="60" l="1"/>
  <c r="C27" i="141" l="1"/>
  <c r="C13" i="141"/>
  <c r="C29" i="141" l="1"/>
  <c r="L23" i="74"/>
  <c r="K23" i="74"/>
  <c r="L22" i="74"/>
  <c r="K22" i="74"/>
  <c r="H21" i="73"/>
  <c r="G21" i="73"/>
  <c r="H20" i="73"/>
  <c r="G20" i="73"/>
  <c r="D22" i="107"/>
  <c r="I20" i="73" l="1"/>
  <c r="I21" i="73"/>
  <c r="H22" i="73" l="1"/>
  <c r="H19" i="73"/>
  <c r="H18" i="73"/>
  <c r="H17" i="73"/>
  <c r="H16" i="73"/>
  <c r="H15" i="73"/>
  <c r="H14" i="73"/>
  <c r="H13" i="73"/>
  <c r="G13" i="73"/>
  <c r="G22" i="73"/>
  <c r="G19" i="73"/>
  <c r="G18" i="73"/>
  <c r="I18" i="73" s="1"/>
  <c r="G17" i="73"/>
  <c r="G16" i="73"/>
  <c r="G15" i="73"/>
  <c r="G14" i="73"/>
  <c r="C64" i="62"/>
  <c r="C58" i="62"/>
  <c r="C53" i="62"/>
  <c r="C44" i="62"/>
  <c r="C39" i="62"/>
  <c r="C30" i="62"/>
  <c r="C20" i="62"/>
  <c r="I16" i="73" l="1"/>
  <c r="B44" i="62"/>
  <c r="I17" i="73"/>
  <c r="I22" i="73"/>
  <c r="I19" i="73"/>
  <c r="I15" i="73"/>
  <c r="I14" i="73"/>
  <c r="B30" i="62"/>
  <c r="B58" i="62"/>
  <c r="B53" i="62"/>
  <c r="B20" i="62"/>
  <c r="B39" i="62"/>
  <c r="C32" i="62"/>
  <c r="C46" i="62"/>
  <c r="C60" i="62"/>
  <c r="B46" i="62" l="1"/>
  <c r="B60" i="62"/>
  <c r="B32" i="62"/>
  <c r="C48" i="62"/>
  <c r="B48" i="62" l="1"/>
  <c r="B62" i="62" s="1"/>
  <c r="B64" i="62" s="1"/>
  <c r="H64" i="62" s="1"/>
  <c r="I56" i="60" l="1"/>
  <c r="I48" i="60"/>
  <c r="I42" i="60"/>
  <c r="I33" i="60"/>
  <c r="I23" i="60"/>
  <c r="I15" i="60"/>
  <c r="G48" i="60"/>
  <c r="G42" i="60"/>
  <c r="G33" i="60"/>
  <c r="G23" i="60"/>
  <c r="G15" i="60"/>
  <c r="I24" i="60" l="1"/>
  <c r="I26" i="60" s="1"/>
  <c r="I50" i="60"/>
  <c r="G50" i="60"/>
  <c r="G24" i="60"/>
  <c r="G26" i="60" s="1"/>
  <c r="G513" i="71"/>
  <c r="F513" i="71"/>
  <c r="E513" i="71"/>
  <c r="G383" i="71"/>
  <c r="F383" i="71"/>
  <c r="E383" i="71"/>
  <c r="G253" i="71"/>
  <c r="F253" i="71"/>
  <c r="E253" i="71"/>
  <c r="G123" i="71"/>
  <c r="F123" i="71"/>
  <c r="E123" i="71"/>
  <c r="D515" i="112"/>
  <c r="D384" i="112"/>
  <c r="D253" i="112"/>
  <c r="D122" i="112"/>
  <c r="J497" i="70"/>
  <c r="I497" i="70"/>
  <c r="H497" i="70"/>
  <c r="G497" i="70"/>
  <c r="F497" i="70"/>
  <c r="E497" i="70"/>
  <c r="D497" i="70"/>
  <c r="J366" i="70"/>
  <c r="I366" i="70"/>
  <c r="H366" i="70"/>
  <c r="G366" i="70"/>
  <c r="F366" i="70"/>
  <c r="E366" i="70"/>
  <c r="D366" i="70"/>
  <c r="J235" i="70"/>
  <c r="I235" i="70"/>
  <c r="H235" i="70"/>
  <c r="G235" i="70"/>
  <c r="F235" i="70"/>
  <c r="E235" i="70"/>
  <c r="D235" i="70"/>
  <c r="K105" i="70"/>
  <c r="J105" i="70"/>
  <c r="I105" i="70"/>
  <c r="H105" i="70"/>
  <c r="G105" i="70"/>
  <c r="F105" i="70"/>
  <c r="E105" i="70"/>
  <c r="D105" i="70"/>
  <c r="E16" i="76"/>
  <c r="D16" i="76"/>
  <c r="C16" i="76"/>
  <c r="I16" i="76"/>
  <c r="H16" i="76"/>
  <c r="G16" i="76"/>
  <c r="F16" i="76"/>
  <c r="L24" i="74"/>
  <c r="K24" i="74"/>
  <c r="L21" i="74"/>
  <c r="K21" i="74"/>
  <c r="L20" i="74"/>
  <c r="K20" i="74"/>
  <c r="L19" i="74"/>
  <c r="K19" i="74"/>
  <c r="L18" i="74"/>
  <c r="K18" i="74"/>
  <c r="L17" i="74"/>
  <c r="K17" i="74"/>
  <c r="L16" i="74"/>
  <c r="K16" i="74"/>
  <c r="I52" i="60" l="1"/>
  <c r="G52" i="60"/>
  <c r="G56" i="60" l="1"/>
  <c r="M55" i="60"/>
  <c r="B49" i="64" l="1"/>
  <c r="J26" i="74" l="1"/>
  <c r="I26" i="74"/>
  <c r="H26" i="74"/>
  <c r="G26" i="74"/>
  <c r="F26" i="74"/>
  <c r="E26" i="74"/>
  <c r="D26" i="74"/>
  <c r="C26" i="74"/>
  <c r="L15" i="74"/>
  <c r="K15" i="74"/>
  <c r="K26" i="74" l="1"/>
  <c r="L26" i="74"/>
  <c r="L104" i="69" l="1"/>
  <c r="L102" i="69"/>
  <c r="L100" i="69"/>
  <c r="L99" i="69"/>
  <c r="L98" i="69"/>
  <c r="L94" i="69"/>
  <c r="L91" i="69"/>
  <c r="L88" i="69"/>
  <c r="L87" i="69"/>
  <c r="L83" i="69"/>
  <c r="L81" i="69"/>
  <c r="L80" i="69"/>
  <c r="L79" i="69"/>
  <c r="L78" i="69"/>
  <c r="L77" i="69"/>
  <c r="L76" i="69"/>
  <c r="L70" i="69"/>
  <c r="L69" i="69"/>
  <c r="L68" i="69"/>
  <c r="L64" i="69"/>
  <c r="L61" i="69"/>
  <c r="L60" i="69"/>
  <c r="L56" i="69"/>
  <c r="L55" i="69"/>
  <c r="L54" i="69"/>
  <c r="L53" i="69"/>
  <c r="L52" i="69"/>
  <c r="L50" i="69"/>
  <c r="L47" i="69"/>
  <c r="L46" i="69"/>
  <c r="L45" i="69"/>
  <c r="L44" i="69"/>
  <c r="L42" i="69"/>
  <c r="L41" i="69"/>
  <c r="L40" i="69"/>
  <c r="L39" i="69"/>
  <c r="L36" i="69"/>
  <c r="L34" i="69"/>
  <c r="L33" i="69"/>
  <c r="L32" i="69"/>
  <c r="L31" i="69"/>
  <c r="L28" i="69"/>
  <c r="L27" i="69"/>
  <c r="L26" i="69"/>
  <c r="L25" i="69"/>
  <c r="L24" i="69"/>
  <c r="L23" i="69"/>
  <c r="L20" i="69"/>
  <c r="L19" i="69"/>
  <c r="L16" i="69"/>
  <c r="L15" i="69"/>
  <c r="L14" i="69"/>
  <c r="F24" i="73" l="1"/>
  <c r="E24" i="73"/>
  <c r="D24" i="73"/>
  <c r="C24" i="73"/>
  <c r="I13" i="73" l="1"/>
  <c r="G24" i="73"/>
  <c r="H24" i="73"/>
  <c r="I24" i="73" l="1"/>
  <c r="M36" i="64" l="1"/>
  <c r="L36" i="64"/>
  <c r="K36" i="64"/>
  <c r="J36" i="64"/>
  <c r="I36" i="64"/>
  <c r="H36" i="64"/>
  <c r="G36" i="64"/>
  <c r="F36" i="64"/>
  <c r="E36" i="64"/>
  <c r="D36" i="64"/>
  <c r="M21" i="64"/>
  <c r="L21" i="64"/>
  <c r="K21" i="64"/>
  <c r="J21" i="64"/>
  <c r="I21" i="64"/>
  <c r="H21" i="64"/>
  <c r="G21" i="64"/>
  <c r="F21" i="64"/>
  <c r="E21" i="64"/>
  <c r="D21" i="64"/>
  <c r="G38" i="64" l="1"/>
  <c r="K38" i="64"/>
  <c r="D38" i="64"/>
  <c r="H38" i="64"/>
  <c r="L38" i="64"/>
  <c r="J38" i="64"/>
  <c r="F38" i="64"/>
  <c r="E38" i="64"/>
  <c r="I38" i="64"/>
  <c r="M38" i="64"/>
  <c r="O39" i="64" s="1"/>
  <c r="P39" i="64" s="1"/>
  <c r="D33" i="107" l="1"/>
  <c r="C22" i="107" l="1"/>
  <c r="C27" i="107"/>
  <c r="C33" i="107" s="1"/>
</calcChain>
</file>

<file path=xl/sharedStrings.xml><?xml version="1.0" encoding="utf-8"?>
<sst xmlns="http://schemas.openxmlformats.org/spreadsheetml/2006/main" count="6454" uniqueCount="1455">
  <si>
    <t>Note</t>
  </si>
  <si>
    <t>Actual</t>
  </si>
  <si>
    <t>Less: Expenditure</t>
  </si>
  <si>
    <t>Capital Expenditure</t>
  </si>
  <si>
    <t>Capital Transfers</t>
  </si>
  <si>
    <t>Capacity Building</t>
  </si>
  <si>
    <t xml:space="preserve">Statement of Financial Performance </t>
  </si>
  <si>
    <t>Rs.</t>
  </si>
  <si>
    <t>Subsidies, Grants and Transfers</t>
  </si>
  <si>
    <t>Other Capital Expenditure</t>
  </si>
  <si>
    <t>Statement of Cash Flows</t>
  </si>
  <si>
    <t xml:space="preserve">Actual </t>
  </si>
  <si>
    <t xml:space="preserve">Rs. </t>
  </si>
  <si>
    <t>Cash Flows from Operating Activities</t>
  </si>
  <si>
    <t>Total Tax Receipts</t>
  </si>
  <si>
    <t xml:space="preserve">Fees, Fines, Penalties and Licenses </t>
  </si>
  <si>
    <t>Profit</t>
  </si>
  <si>
    <t>Personal Emoluments &amp; Operating Payments</t>
  </si>
  <si>
    <t>Subsidies &amp; Transfer Payments</t>
  </si>
  <si>
    <t>Cash Flows from Investing Activities</t>
  </si>
  <si>
    <t>Dividends</t>
  </si>
  <si>
    <t>Recoveries  from On Lending</t>
  </si>
  <si>
    <t>NET CASH FLOWS FROM OPERATING &amp; INVESTMENT ACTIVITIES (g)=( c) + (f)</t>
  </si>
  <si>
    <t>Cash Flows from Fianacing Activities</t>
  </si>
  <si>
    <t>Local Borrowings</t>
  </si>
  <si>
    <t>Foreign Borrowings</t>
  </si>
  <si>
    <t>Grants Received</t>
  </si>
  <si>
    <t>Repayment of Local Borrowings</t>
  </si>
  <si>
    <t>Repayment of Foreign Borrowings</t>
  </si>
  <si>
    <t xml:space="preserve">Statement of Financial Position </t>
  </si>
  <si>
    <t>Rs</t>
  </si>
  <si>
    <t>Financial Assets</t>
  </si>
  <si>
    <t>Total Liabilities</t>
  </si>
  <si>
    <t xml:space="preserve"> </t>
  </si>
  <si>
    <t>Non Financial Assets</t>
  </si>
  <si>
    <t>Property, Plant &amp; Equipment</t>
  </si>
  <si>
    <t>Cash &amp; Cash Equivalents</t>
  </si>
  <si>
    <t>Total Assets</t>
  </si>
  <si>
    <t>Property, Plant &amp; Equipment Reserve</t>
  </si>
  <si>
    <t>Current Liabilities</t>
  </si>
  <si>
    <t>Deposits Accounts</t>
  </si>
  <si>
    <t>(1)</t>
  </si>
  <si>
    <t>(2)</t>
  </si>
  <si>
    <t>(3)</t>
  </si>
  <si>
    <t>(4)</t>
  </si>
  <si>
    <t>(5)</t>
  </si>
  <si>
    <t>(6)</t>
  </si>
  <si>
    <t>%</t>
  </si>
  <si>
    <t xml:space="preserve">  </t>
  </si>
  <si>
    <t>(i)</t>
  </si>
  <si>
    <t>(ii)</t>
  </si>
  <si>
    <t>.. . . . . . . . . . . . .</t>
  </si>
  <si>
    <t xml:space="preserve">. . . . . . . . . .. . . . . . . .  </t>
  </si>
  <si>
    <t>...................................</t>
  </si>
  <si>
    <t>XX</t>
  </si>
  <si>
    <t>..................................</t>
  </si>
  <si>
    <t>(7)</t>
  </si>
  <si>
    <t>(8)</t>
  </si>
  <si>
    <t>(9)</t>
  </si>
  <si>
    <t>(10)</t>
  </si>
  <si>
    <t>[ (3+4+5) -  (6+7) - (8+9) ]</t>
  </si>
  <si>
    <t>(11)</t>
  </si>
  <si>
    <t>(12)</t>
  </si>
  <si>
    <t>(13)</t>
  </si>
  <si>
    <t>(10 + 11 - 12)</t>
  </si>
  <si>
    <t>Description</t>
  </si>
  <si>
    <t>Personal Emoluments</t>
  </si>
  <si>
    <t>Travelling Expenditure</t>
  </si>
  <si>
    <t>Maintenance Expenditure</t>
  </si>
  <si>
    <t>Services</t>
  </si>
  <si>
    <t>Transfers</t>
  </si>
  <si>
    <t>Revenue Code</t>
  </si>
  <si>
    <t>Revenue Title</t>
  </si>
  <si>
    <t>Revised Estimate</t>
  </si>
  <si>
    <t>Actual Revenue</t>
  </si>
  <si>
    <t>Expenditure Code</t>
  </si>
  <si>
    <t>Provisions</t>
  </si>
  <si>
    <t>Expenditure</t>
  </si>
  <si>
    <t>Net Effect</t>
  </si>
  <si>
    <t>Finance Code</t>
  </si>
  <si>
    <t xml:space="preserve">Total Expenditure  </t>
  </si>
  <si>
    <t xml:space="preserve">Savings / Excess       </t>
  </si>
  <si>
    <t>Savings / Excess as a % of Revised Estimate</t>
  </si>
  <si>
    <t xml:space="preserve">(3)  (-)/+ </t>
  </si>
  <si>
    <t>(4)=(1)+(2)+(3)</t>
  </si>
  <si>
    <t>Recurrent Expenditure</t>
  </si>
  <si>
    <t>1001 Salaries &amp; Wages</t>
  </si>
  <si>
    <t>1002 Overtime &amp; Holiday Payments</t>
  </si>
  <si>
    <t>1003 Other Allowances</t>
  </si>
  <si>
    <t>1101 Domestic</t>
  </si>
  <si>
    <t>1102 Foreign</t>
  </si>
  <si>
    <t xml:space="preserve">Total (a) </t>
  </si>
  <si>
    <t>Supplies</t>
  </si>
  <si>
    <t>1201 Stationery &amp; Office Requisites</t>
  </si>
  <si>
    <t>1202 Fuel</t>
  </si>
  <si>
    <t>1203 Diets &amp; Uniforms</t>
  </si>
  <si>
    <t>1204 Medical Supplies</t>
  </si>
  <si>
    <t>1205 Other</t>
  </si>
  <si>
    <t xml:space="preserve">Total (b) </t>
  </si>
  <si>
    <t>1301 Vehicles</t>
  </si>
  <si>
    <t>1302 Plant and machinery</t>
  </si>
  <si>
    <t>1303 Building and Structures</t>
  </si>
  <si>
    <t>Total ( c )</t>
  </si>
  <si>
    <t>1401 Transport</t>
  </si>
  <si>
    <t>1402 Postal &amp; Communication</t>
  </si>
  <si>
    <t xml:space="preserve">1403 Electricity &amp; Water </t>
  </si>
  <si>
    <t>1404 Rents &amp; Local Taxes</t>
  </si>
  <si>
    <t>1501 Welfare Programmes</t>
  </si>
  <si>
    <t>1503 Public Institutions</t>
  </si>
  <si>
    <t>1504 Development Subsidies</t>
  </si>
  <si>
    <t>1505 Subscriptions and Contibutions fees</t>
  </si>
  <si>
    <t>1506 Property Loan Interest to Public Servants</t>
  </si>
  <si>
    <t>Total</t>
  </si>
  <si>
    <t>1701 Losses &amp; Write off</t>
  </si>
  <si>
    <t>OBJECT CODE WISE CLASSIFICATION OF PUBLIC INVESTMENT</t>
  </si>
  <si>
    <t>2001 Buildings &amp; Structures</t>
  </si>
  <si>
    <t>2002 Plant, Machinery &amp; Equipment</t>
  </si>
  <si>
    <t>2003 Vehicles</t>
  </si>
  <si>
    <t>Total (a)</t>
  </si>
  <si>
    <t>2101 Vehicles</t>
  </si>
  <si>
    <t>2102 Furniture &amp; Office Equipment</t>
  </si>
  <si>
    <t>2103 Plant, Machinery &amp; Equipment</t>
  </si>
  <si>
    <t>2104 Buildings &amp; Structures</t>
  </si>
  <si>
    <t>2105 Lands &amp; Land Improvements</t>
  </si>
  <si>
    <t>Total (b)</t>
  </si>
  <si>
    <t>2201 Public Institutions</t>
  </si>
  <si>
    <t>2202 Development Assistance</t>
  </si>
  <si>
    <t>2301 Equity Contribution</t>
  </si>
  <si>
    <t xml:space="preserve">Total (d) </t>
  </si>
  <si>
    <t>2401 Staff Training</t>
  </si>
  <si>
    <t>Total ( e )</t>
  </si>
  <si>
    <t>Total (f)</t>
  </si>
  <si>
    <t>Total Expenditure on Public Investments (a+b+c+d+e+f)</t>
  </si>
  <si>
    <t>Original Estimate</t>
  </si>
  <si>
    <t>Imprest Account No.</t>
  </si>
  <si>
    <t>Imprest Received</t>
  </si>
  <si>
    <t>Imprest Settlement</t>
  </si>
  <si>
    <t>Unsettled Sub Imprest Balance</t>
  </si>
  <si>
    <t>Name o f Deposit Accounts</t>
  </si>
  <si>
    <t>Deposit Number</t>
  </si>
  <si>
    <t>Credited during the year</t>
  </si>
  <si>
    <t>Debited during the year</t>
  </si>
  <si>
    <t>Advance Account Number</t>
  </si>
  <si>
    <t>Credits during the year</t>
  </si>
  <si>
    <t>Code</t>
  </si>
  <si>
    <t>Sub Total</t>
  </si>
  <si>
    <t>Programme Number given in Annual Estimates</t>
  </si>
  <si>
    <t>Total Expenditure</t>
  </si>
  <si>
    <t>Grand Total</t>
  </si>
  <si>
    <t>Chief Accounting Officer</t>
  </si>
  <si>
    <t>Name :</t>
  </si>
  <si>
    <t>Designation :</t>
  </si>
  <si>
    <t>Date :</t>
  </si>
  <si>
    <t>Description of Items</t>
  </si>
  <si>
    <t>Financing</t>
  </si>
  <si>
    <t xml:space="preserve">Net Provision   **                                                                                                                                       </t>
  </si>
  <si>
    <t xml:space="preserve">Actual Expenditure                      </t>
  </si>
  <si>
    <t xml:space="preserve">Net Provision **                                                                                                                                                                                                                                 </t>
  </si>
  <si>
    <t xml:space="preserve">Actual Expenditure                                                                    </t>
  </si>
  <si>
    <t xml:space="preserve">Net Provision **                                                                                                                           </t>
  </si>
  <si>
    <t xml:space="preserve">Actual Expenditure                          </t>
  </si>
  <si>
    <t>Percentage of Expenditure ***</t>
  </si>
  <si>
    <t xml:space="preserve"> (6÷5)X100</t>
  </si>
  <si>
    <t>***  State the percentage without decimal</t>
  </si>
  <si>
    <t>(Financing of Capital and Recurrent expenditure according to Projects of a Programme)</t>
  </si>
  <si>
    <t>Net Provision</t>
  </si>
  <si>
    <t>Actual Expenditure</t>
  </si>
  <si>
    <t>Statement of Losses and Waivers</t>
  </si>
  <si>
    <t>Statement of Losses Recovered/Written off/Waived off during the year.</t>
  </si>
  <si>
    <t>Value</t>
  </si>
  <si>
    <t>No.of Cases</t>
  </si>
  <si>
    <t>Total Amount      (Rs.)</t>
  </si>
  <si>
    <t>Below</t>
  </si>
  <si>
    <t>Over</t>
  </si>
  <si>
    <t>Classification of the cases by nature of Losses.</t>
  </si>
  <si>
    <t xml:space="preserve">Value                   (Rs.)                  </t>
  </si>
  <si>
    <t>Statement of Losses being held to be Written off/Waived off or recoverable so far</t>
  </si>
  <si>
    <t xml:space="preserve"> Age Analysis per (ii)</t>
  </si>
  <si>
    <t>Less than five years</t>
  </si>
  <si>
    <t>Amount</t>
  </si>
  <si>
    <t>5-10 years</t>
  </si>
  <si>
    <t>Over 10 years</t>
  </si>
  <si>
    <t>Classification of the cases by Nature of Losses</t>
  </si>
  <si>
    <t>Statement of write off from books</t>
  </si>
  <si>
    <t>No. of Cases</t>
  </si>
  <si>
    <t>Value (Rs.)</t>
  </si>
  <si>
    <t>Below Rs. 25,000.00</t>
  </si>
  <si>
    <t>. . . . . . . . .   . . . . . . . . .</t>
  </si>
  <si>
    <t>Over Rs.   25,000.01</t>
  </si>
  <si>
    <t>Nature of Loss</t>
  </si>
  <si>
    <t>Opening   balance which was not written off</t>
  </si>
  <si>
    <t>Value of loss</t>
  </si>
  <si>
    <t>Recoveries</t>
  </si>
  <si>
    <t>Value written off from the book</t>
  </si>
  <si>
    <t>Balance carried forward which was not written off</t>
  </si>
  <si>
    <t>Reference No. of Approval for write off from the book</t>
  </si>
  <si>
    <t>Object Code</t>
  </si>
  <si>
    <t>Financing Code</t>
  </si>
  <si>
    <t>Amount (Rs.)</t>
  </si>
  <si>
    <t>Project</t>
  </si>
  <si>
    <t>Description of Commitments</t>
  </si>
  <si>
    <t>3.  Others (Private Parties)</t>
  </si>
  <si>
    <t xml:space="preserve">                         [  (3+4+5)   -     (6+7) ]      -    (8+9)  
</t>
  </si>
  <si>
    <t>Statement of Missing Vouchers</t>
  </si>
  <si>
    <t>Date</t>
  </si>
  <si>
    <t>Voucher No.</t>
  </si>
  <si>
    <t>Name of Payee</t>
  </si>
  <si>
    <t>Nature of Payment</t>
  </si>
  <si>
    <t>Account No.</t>
  </si>
  <si>
    <t>(Rs.)</t>
  </si>
  <si>
    <t>State if these balances were settled as at the date of signing the report and if not, reason for not setlling the balances.</t>
  </si>
  <si>
    <t>I hereby certify that the above information is true and correct.</t>
  </si>
  <si>
    <t>Statement of Claims under Reimbursable Foreign Aid</t>
  </si>
  <si>
    <r>
      <t xml:space="preserve">                                                                                                                                                                                                                                               </t>
    </r>
    <r>
      <rPr>
        <b/>
        <sz val="10"/>
        <rFont val="Ridi 17"/>
      </rPr>
      <t/>
    </r>
  </si>
  <si>
    <t>Name of Bank</t>
  </si>
  <si>
    <t xml:space="preserve">       </t>
  </si>
  <si>
    <t>Total ( d )</t>
  </si>
  <si>
    <t>Revenue Receipts</t>
  </si>
  <si>
    <t>Taxes on Domestic Goods &amp; Services</t>
  </si>
  <si>
    <t>Non Tax Revenue &amp; Others</t>
  </si>
  <si>
    <t>Total Revenue Receipts (A)</t>
  </si>
  <si>
    <t>Non Revenue Receipts</t>
  </si>
  <si>
    <t>Treasury Imprests</t>
  </si>
  <si>
    <t>Deposits</t>
  </si>
  <si>
    <t>Total Non Revenue Receipts (B)</t>
  </si>
  <si>
    <t>Total Revenue Receipts &amp; Non Revenue Receipts C = (A)+(B)</t>
  </si>
  <si>
    <t>Wages, Salaries &amp; Other Employment Benefits</t>
  </si>
  <si>
    <t>Other Goods &amp; Services</t>
  </si>
  <si>
    <t>Rehabilitation &amp; Improvement of Capital Assets</t>
  </si>
  <si>
    <t>Acquisition of Capital Assets</t>
  </si>
  <si>
    <t>Acquisition of Financial Assets</t>
  </si>
  <si>
    <t>Net Assets / Equity</t>
  </si>
  <si>
    <t>Imprest Balance</t>
  </si>
  <si>
    <t xml:space="preserve">    ……………………</t>
  </si>
  <si>
    <t xml:space="preserve">     …………………………………..</t>
  </si>
  <si>
    <t>Director (Finance)/ Commissioner (Finance)</t>
  </si>
  <si>
    <t>`</t>
  </si>
  <si>
    <t>Total Cash generated from Operations  (a)</t>
  </si>
  <si>
    <t>Less -  Cash disbursed for:</t>
  </si>
  <si>
    <t>Total Cash disbursed for Operations  (b)</t>
  </si>
  <si>
    <t>NET CASH FLOW FROM OPERATING ACTIVITIES(C )=(a)-( b)</t>
  </si>
  <si>
    <t>Total Cash generated from Investing Activities (d)</t>
  </si>
  <si>
    <t>Total Cash disbursed for Investing Activities  (e)</t>
  </si>
  <si>
    <t>NET CASH FLOW FROM INVESTING ACTIVITIES( F)=(d)-(e)</t>
  </si>
  <si>
    <t>Total Cash generated from Financing Activities  (h)</t>
  </si>
  <si>
    <t>Total Cash disbursed for Financing Activities  (i)</t>
  </si>
  <si>
    <t>NET CASH FLOW FROM FINANCING ACTIVITIES (J)=(h)-(i)</t>
  </si>
  <si>
    <t>Revenue Estimate</t>
  </si>
  <si>
    <t>Revenue Collection</t>
  </si>
  <si>
    <t>Collection of Arrears Revenue</t>
  </si>
  <si>
    <t xml:space="preserve">Net Revenue </t>
  </si>
  <si>
    <t xml:space="preserve">Total </t>
  </si>
  <si>
    <t>By Cash</t>
  </si>
  <si>
    <t>Error Corrections</t>
  </si>
  <si>
    <t>1(i)</t>
  </si>
  <si>
    <t>1(ii)</t>
  </si>
  <si>
    <t>2(i)</t>
  </si>
  <si>
    <t>2(ii)</t>
  </si>
  <si>
    <t>2(iii)=2(i)+2(ii)</t>
  </si>
  <si>
    <t>4(i)</t>
  </si>
  <si>
    <t>4(ii)</t>
  </si>
  <si>
    <t>4(iii)=4(i)+4(ii)</t>
  </si>
  <si>
    <t>5=2(iii)+(3)-4(iii)</t>
  </si>
  <si>
    <t>Total Taxes on Domestic Goods  &amp; Services</t>
  </si>
  <si>
    <t>Signature, Name and Designation of Revenue Accounting Officer</t>
  </si>
  <si>
    <t xml:space="preserve">Year 1 </t>
  </si>
  <si>
    <t>Rs …………….</t>
  </si>
  <si>
    <t xml:space="preserve">Year 2 </t>
  </si>
  <si>
    <t xml:space="preserve">Year 3 </t>
  </si>
  <si>
    <t>Period</t>
  </si>
  <si>
    <t>Balance at the end of the Year</t>
  </si>
  <si>
    <t>5=(1)+(2)-[(3)+(4)]</t>
  </si>
  <si>
    <t>(1) Arrears in respect of the reporting year</t>
  </si>
  <si>
    <t>Eg:</t>
  </si>
  <si>
    <t>………….</t>
  </si>
  <si>
    <t>(2) Arrears in respect of the previous year</t>
  </si>
  <si>
    <t>(3) Arrears before the previous years</t>
  </si>
  <si>
    <t xml:space="preserve"> ……………………………………………..</t>
  </si>
  <si>
    <t>Chief Accountant / Head of Finance</t>
  </si>
  <si>
    <t xml:space="preserve"> ……………..</t>
  </si>
  <si>
    <t xml:space="preserve">      ……………………………………………..</t>
  </si>
  <si>
    <t xml:space="preserve">         Chief Accountant / Head of Finance</t>
  </si>
  <si>
    <t>Title of the Expenditure</t>
  </si>
  <si>
    <t xml:space="preserve">Supplementary Estimate Provision        </t>
  </si>
  <si>
    <t xml:space="preserve">Total Net Provision   </t>
  </si>
  <si>
    <t>Net Effect Savings / (Excesses)</t>
  </si>
  <si>
    <t>(1) Recurrent</t>
  </si>
  <si>
    <t>(2) Capital</t>
  </si>
  <si>
    <t xml:space="preserve">     …………………………………………………………..</t>
  </si>
  <si>
    <t>Commissioner (Finance)</t>
  </si>
  <si>
    <t>Statement of Expenditure by Programme</t>
  </si>
  <si>
    <t xml:space="preserve"> Expenditure</t>
  </si>
  <si>
    <t xml:space="preserve">Supplementary Estimate Provision         </t>
  </si>
  <si>
    <t xml:space="preserve">Total Net Provision </t>
  </si>
  <si>
    <t>(9)=(6)+(7)+(8)</t>
  </si>
  <si>
    <t>(11)=(5)+(10)</t>
  </si>
  <si>
    <t>1001 - Salaries &amp; Wages</t>
  </si>
  <si>
    <t>1002 - Overtime &amp; Holiday Payments</t>
  </si>
  <si>
    <t>1003 - Other Allowances</t>
  </si>
  <si>
    <t>1101 - Domestic</t>
  </si>
  <si>
    <t>1102 - Foreign</t>
  </si>
  <si>
    <t>1201 - Stationery &amp; Office Requisites</t>
  </si>
  <si>
    <t>1202 - Fuel</t>
  </si>
  <si>
    <t>1203 - Diets &amp; Uniforms</t>
  </si>
  <si>
    <t>1204 - Medical Supplies</t>
  </si>
  <si>
    <t>1205 - Other</t>
  </si>
  <si>
    <t>1301 - Vehicles</t>
  </si>
  <si>
    <t>1302 - Plant and Machinery</t>
  </si>
  <si>
    <t>1303 - Building and Structures</t>
  </si>
  <si>
    <t>1401 - Transport</t>
  </si>
  <si>
    <t>1402 - Postal &amp; Communication</t>
  </si>
  <si>
    <t xml:space="preserve">1403 - Electricity &amp; Water </t>
  </si>
  <si>
    <t>1404 - Rents &amp; Local Taxes</t>
  </si>
  <si>
    <t>1501 - Welfare Programmes</t>
  </si>
  <si>
    <t>1504 - Development Subsidies</t>
  </si>
  <si>
    <t>1505 - Subscriptions and Contibutions fees</t>
  </si>
  <si>
    <t>1506 - Property Loan Interest to Public Servants</t>
  </si>
  <si>
    <t>1508 - Other</t>
  </si>
  <si>
    <t>1701 - Losses &amp; Write off</t>
  </si>
  <si>
    <t>Rehabilitation &amp; Improvements of Capital Assets</t>
  </si>
  <si>
    <t>2001 - Building &amp; Structures</t>
  </si>
  <si>
    <t>2002 - Plant, Machinery &amp; Equipment</t>
  </si>
  <si>
    <t>2003 - Vehicles</t>
  </si>
  <si>
    <t>2101 - Vehicles</t>
  </si>
  <si>
    <t>2102 - Furniture &amp; Office Equipment</t>
  </si>
  <si>
    <t>2103 - Plant, Machinery &amp; Equipment</t>
  </si>
  <si>
    <t>2104 - Buildings &amp; Structures</t>
  </si>
  <si>
    <t>2105 - Lands &amp; Land Improvements</t>
  </si>
  <si>
    <t>2108 - Capital Payment for Leased Vehicles</t>
  </si>
  <si>
    <t>2201 - Public Institutions</t>
  </si>
  <si>
    <t>2202 - Development Assistance</t>
  </si>
  <si>
    <t>2301 - Equity Contribution</t>
  </si>
  <si>
    <t>2401 - Staff Training</t>
  </si>
  <si>
    <t>Total Recurrent &amp; Capital Expenditure</t>
  </si>
  <si>
    <t>Total Expenditure on Other Goods &amp; Services (a+b+c+d)</t>
  </si>
  <si>
    <t>Variance</t>
  </si>
  <si>
    <t>Summary of Financing the Expenditure by Programme</t>
  </si>
  <si>
    <t>Unsettled Sub Imprests</t>
  </si>
  <si>
    <t>Unsettled Imprests (Excluding Unsettled Sub Imprests)</t>
  </si>
  <si>
    <t>Treasury</t>
  </si>
  <si>
    <t>Other Sources</t>
  </si>
  <si>
    <t>Cash</t>
  </si>
  <si>
    <t>Unsettled Imprests</t>
  </si>
  <si>
    <t>1(iii)</t>
  </si>
  <si>
    <t>2(iii)</t>
  </si>
  <si>
    <t>3(i)</t>
  </si>
  <si>
    <t>3(ii)</t>
  </si>
  <si>
    <t>3(iii)</t>
  </si>
  <si>
    <t>4(iii)</t>
  </si>
  <si>
    <t>1. Please show reasons for difference between 4 and 5 above .</t>
  </si>
  <si>
    <t>Note-(i)</t>
  </si>
  <si>
    <t>Note-(ii)</t>
  </si>
  <si>
    <t>Note-(v)</t>
  </si>
  <si>
    <t xml:space="preserve">                                         Chief Financial Officer/Chief Accountant/Director(Finance)/Commissioner(Finance)</t>
  </si>
  <si>
    <t xml:space="preserve">                                         Date :</t>
  </si>
  <si>
    <t>Chief Financial Officer/ Chief Accountant/</t>
  </si>
  <si>
    <t>Signature and Name of Chief Financial Officer /</t>
  </si>
  <si>
    <t>Signature and Name of  Chief Financial Officer/</t>
  </si>
  <si>
    <t xml:space="preserve">         Signature and Name of  Chief Financial Officer/</t>
  </si>
  <si>
    <t>Chief Financial Officer /Chief Accountant/Director (Finance)/</t>
  </si>
  <si>
    <t>Chief Financial Officer /Chief Accountant/</t>
  </si>
  <si>
    <t>1409 Other</t>
  </si>
  <si>
    <t>1409 - Other</t>
  </si>
  <si>
    <t>2509 - Other</t>
  </si>
  <si>
    <t>Original Revenue Estimate</t>
  </si>
  <si>
    <t>Revised Revenue Estimate</t>
  </si>
  <si>
    <t>Variance as a % of Original Revenue Estimate</t>
  </si>
  <si>
    <t>Difference between Revised Revenue Estimate and Actual Revenue</t>
  </si>
  <si>
    <t>Variance as a % of Revised Revenue Estimate</t>
  </si>
  <si>
    <t>Original Expenditure Estimate</t>
  </si>
  <si>
    <t>Revised Expenditure Estimate</t>
  </si>
  <si>
    <t>Variance as a % of Original Expenditure Estimate</t>
  </si>
  <si>
    <t>(7)= (5)+(6)</t>
  </si>
  <si>
    <t>(8)=(4)-(7)</t>
  </si>
  <si>
    <t>(9)=(8)/(4)*100</t>
  </si>
  <si>
    <t>Note-(viii)</t>
  </si>
  <si>
    <t>Name of the Person/Institution</t>
  </si>
  <si>
    <t xml:space="preserve">Expenditure as per the Cash Book               </t>
  </si>
  <si>
    <t>1406 - Interest Payment for Leased vehicles</t>
  </si>
  <si>
    <t>1406 Interest Payment for Leased vehicles</t>
  </si>
  <si>
    <t>Programme</t>
  </si>
  <si>
    <t>Total of Reimbursement Claims outstanding as at the date of presenting the Financial Statements</t>
  </si>
  <si>
    <t>Statement of Liabilities - (i)</t>
  </si>
  <si>
    <t>Month of Last Bank Reconciliation Prepared</t>
  </si>
  <si>
    <t>PP&amp;E are measured at a cost and revaluation model is applied when cost model is not applicable.</t>
  </si>
  <si>
    <t>1)  </t>
  </si>
  <si>
    <t>2)</t>
  </si>
  <si>
    <t>5)</t>
  </si>
  <si>
    <t>Reporting Period</t>
  </si>
  <si>
    <t>Cash and Cash Equivalents</t>
  </si>
  <si>
    <t>Property, Plant and Equipment Reserve</t>
  </si>
  <si>
    <t>Recognition and Measurement of Property, Plant and Equipment (PP&amp;E)</t>
  </si>
  <si>
    <t>6)</t>
  </si>
  <si>
    <t>Recognition of Revenue</t>
  </si>
  <si>
    <t xml:space="preserve">An item of Property, Plant and Equipment is recognized when it is probable that future economic benefit associated with the assets will flow to the entity and the cost of the assets can be reliably measured. </t>
  </si>
  <si>
    <t>This revaluation reserve account is the corresponding account of PP&amp;E.</t>
  </si>
  <si>
    <t>3)</t>
  </si>
  <si>
    <t>4)  </t>
  </si>
  <si>
    <t>Basis of Measurement</t>
  </si>
  <si>
    <t>The figures of the Financial Statements are presented in Sri Lankan rupees rounded to the nearest rupee.</t>
  </si>
  <si>
    <t>The Financial Statements have been prepared on historical cost modified by the revaluation of certain assets and accounted on a modified cash basis, unless otherwise specified.</t>
  </si>
  <si>
    <t>Basis of Reporting</t>
  </si>
  <si>
    <t xml:space="preserve">       ………………………………………………………………………</t>
  </si>
  <si>
    <t>Imprest Settlement to Treasury</t>
  </si>
  <si>
    <t>Exchange and non exchange revenues are recognised on the cash receipts during the accounting period irrespective of relevant revenue period.</t>
  </si>
  <si>
    <t>Refund from Revenue</t>
  </si>
  <si>
    <t>Revenue Description</t>
  </si>
  <si>
    <t>Waived off Arrears of Revenue</t>
  </si>
  <si>
    <t>Arrears of the Reporting year</t>
  </si>
  <si>
    <t>Net Revenue collection for three preceeding years</t>
  </si>
  <si>
    <t>Signature of Revenue Accounting Officer</t>
  </si>
  <si>
    <t>Name  of Revenue Accounting Officer:</t>
  </si>
  <si>
    <t>Designation  of Revenue Accounting Officer:</t>
  </si>
  <si>
    <t>Explanation for the Variances between Original Revenue Estimate and Revised Revenue Estimate</t>
  </si>
  <si>
    <t>Reasons for the Variance</t>
  </si>
  <si>
    <t xml:space="preserve">Annual Budgetory Provision    </t>
  </si>
  <si>
    <t xml:space="preserve">Financing of Expenditure of Each Programme by Projects </t>
  </si>
  <si>
    <t>in terms of Treasury Operation Circular No. 3/2015 of 23.10.2015</t>
  </si>
  <si>
    <t>Serial No.</t>
  </si>
  <si>
    <t>……………………………………………………..</t>
  </si>
  <si>
    <t>Explanation for the Variances between Actual Revenue and Revised Revenue Estimate</t>
  </si>
  <si>
    <t>Explanation for the Variances between Original Expenditure and Revised Expenditure Estimates</t>
  </si>
  <si>
    <t xml:space="preserve">    ……………..</t>
  </si>
  <si>
    <t>Balance at the Beginning of the year</t>
  </si>
  <si>
    <t>Net Worth to/(from ) Provincial Treasury</t>
  </si>
  <si>
    <t>Revenue Collected for the Other Provincial Ministries/Departments</t>
  </si>
  <si>
    <r>
      <t>Opening Cash Balance as at  01</t>
    </r>
    <r>
      <rPr>
        <b/>
        <vertAlign val="superscript"/>
        <sz val="12"/>
        <rFont val="Calibri"/>
        <family val="2"/>
        <scheme val="minor"/>
      </rPr>
      <t>st</t>
    </r>
    <r>
      <rPr>
        <b/>
        <sz val="12"/>
        <rFont val="Calibri"/>
        <family val="2"/>
        <scheme val="minor"/>
      </rPr>
      <t xml:space="preserve"> January </t>
    </r>
  </si>
  <si>
    <r>
      <t>Closing Cash Balance as at 31</t>
    </r>
    <r>
      <rPr>
        <b/>
        <vertAlign val="superscript"/>
        <sz val="12"/>
        <rFont val="Calibri"/>
        <family val="2"/>
        <scheme val="minor"/>
      </rPr>
      <t>st</t>
    </r>
    <r>
      <rPr>
        <b/>
        <sz val="12"/>
        <rFont val="Calibri"/>
        <family val="2"/>
        <scheme val="minor"/>
      </rPr>
      <t xml:space="preserve"> December</t>
    </r>
  </si>
  <si>
    <t>Chargers From Pawn Brokers</t>
  </si>
  <si>
    <t>Rent on Government Buildings and Houses</t>
  </si>
  <si>
    <t>Interest on Investment</t>
  </si>
  <si>
    <t>Charges Under Registration on Business Names</t>
  </si>
  <si>
    <t>Court fines</t>
  </si>
  <si>
    <t>Non-tax Revenue &amp; Other Sources (b</t>
  </si>
  <si>
    <t>Stamp Duty on Transfer of Properties</t>
  </si>
  <si>
    <t>Transfer of Nation Building Tax from Government</t>
  </si>
  <si>
    <t>Transfer of Stamp Fees from Government</t>
  </si>
  <si>
    <t>Business Turnovet Tax on Wholesale &amp; Retail Trade</t>
  </si>
  <si>
    <t>Rent on Land &amp; Others</t>
  </si>
  <si>
    <t>Interest on Advance to P O</t>
  </si>
  <si>
    <t>Miscellaneous Receipts</t>
  </si>
  <si>
    <t xml:space="preserve">Sales of Un-usable Capital Assets </t>
  </si>
  <si>
    <t>Collected by Other Ministries/  Departments</t>
  </si>
  <si>
    <t xml:space="preserve">Collected by Ministry/  Department </t>
  </si>
  <si>
    <t>Examination Fees</t>
  </si>
  <si>
    <t>1002-04-05</t>
  </si>
  <si>
    <t>1002-05-04</t>
  </si>
  <si>
    <t>1002-07-00</t>
  </si>
  <si>
    <t>1002-09-00</t>
  </si>
  <si>
    <t>1002-12-00</t>
  </si>
  <si>
    <t>1003-01-01</t>
  </si>
  <si>
    <t>1003-07-09</t>
  </si>
  <si>
    <t>1003-07-10</t>
  </si>
  <si>
    <t>2002-01-01</t>
  </si>
  <si>
    <t>2002-01-03</t>
  </si>
  <si>
    <t>2002-02-03</t>
  </si>
  <si>
    <t>2003-02-13</t>
  </si>
  <si>
    <t>2003-02-29</t>
  </si>
  <si>
    <t>2003-02-99</t>
  </si>
  <si>
    <t>2003-03-04</t>
  </si>
  <si>
    <t>2006-02-00</t>
  </si>
  <si>
    <t>Additions</t>
  </si>
  <si>
    <t>Reductions</t>
  </si>
  <si>
    <t>(5)=(1)+(2)+(3)-(4)</t>
  </si>
  <si>
    <t>(7)=(5)-(6)</t>
  </si>
  <si>
    <t>Block Grant and Devoled Revenue</t>
  </si>
  <si>
    <t>1304 - Other Maintenance Expenditure</t>
  </si>
  <si>
    <t xml:space="preserve">1306 - Quality Inputs - Education </t>
  </si>
  <si>
    <t xml:space="preserve">1407 - Quality Inputs - Education </t>
  </si>
  <si>
    <t>1702 - Un-expected Services</t>
  </si>
  <si>
    <t>Grand Total - Recurrent Expenditure</t>
  </si>
  <si>
    <t>Grand Total - Capital Expenditure</t>
  </si>
  <si>
    <t xml:space="preserve">Provincial Ministry / Department  : </t>
  </si>
  <si>
    <t xml:space="preserve">Expenditure incurred by Other Ministry/Dept.  </t>
  </si>
  <si>
    <t>1206  Mechanical and Electrical Goods</t>
  </si>
  <si>
    <t>1206 - Mechanical and Electrical Goods</t>
  </si>
  <si>
    <t>1304  Other Maintenance Expenditure</t>
  </si>
  <si>
    <t xml:space="preserve">1306  Quality Inputs - Education </t>
  </si>
  <si>
    <t>1408 - Rent for Operational Leased Vehicles</t>
  </si>
  <si>
    <t>1702  Un-expected Services</t>
  </si>
  <si>
    <t xml:space="preserve">Savings / (Excess)       </t>
  </si>
  <si>
    <t>Reasons for Variance</t>
  </si>
  <si>
    <t xml:space="preserve">Programme Total/Page Total </t>
  </si>
  <si>
    <t xml:space="preserve">          …………………</t>
  </si>
  <si>
    <t xml:space="preserve">          Total </t>
  </si>
  <si>
    <t>Name of the Advance Account</t>
  </si>
  <si>
    <t>Maximum Limit of Expenditure</t>
  </si>
  <si>
    <t>Debits during the year</t>
  </si>
  <si>
    <t>Minimum Limit of Receipts</t>
  </si>
  <si>
    <t>Maximum Limit of Debit Balance</t>
  </si>
  <si>
    <t>With in the Limit</t>
  </si>
  <si>
    <t>Beyond Limit</t>
  </si>
  <si>
    <t>Provincial Public Officers Advance Account</t>
  </si>
  <si>
    <t>Authorized advance Account (Commercial Venture)</t>
  </si>
  <si>
    <t>Donation</t>
  </si>
  <si>
    <t>Object</t>
  </si>
  <si>
    <t>Operational Expenditure on Other Heads</t>
  </si>
  <si>
    <t>Statement of Liabilities - (Payable)</t>
  </si>
  <si>
    <t>Name of the Payee</t>
  </si>
  <si>
    <t>Description of the Liability</t>
  </si>
  <si>
    <t xml:space="preserve">Invoice No/ </t>
  </si>
  <si>
    <t>File No</t>
  </si>
  <si>
    <t>No</t>
  </si>
  <si>
    <t>Finance</t>
  </si>
  <si>
    <t>1. Government/Provincial Ministries/Departments:</t>
  </si>
  <si>
    <t xml:space="preserve">Total   </t>
  </si>
  <si>
    <t>3. Staff: ***</t>
  </si>
  <si>
    <t>4. Private Parties:</t>
  </si>
  <si>
    <t xml:space="preserve">Total Liabilities   </t>
  </si>
  <si>
    <t>2. Government/Provincial Corporations/Boards, Authorities/ Local Govt: Institutions:</t>
  </si>
  <si>
    <t>Statement of Prepaids</t>
  </si>
  <si>
    <t>Prepaids made under P.F.R. 146.2 shoud be entered in this statement.</t>
  </si>
  <si>
    <t>Details of Prepaids and relevant period</t>
  </si>
  <si>
    <t>Amount Paid</t>
  </si>
  <si>
    <t>Relevant Amount</t>
  </si>
  <si>
    <t>for next year</t>
  </si>
  <si>
    <t>3. Private Parties:</t>
  </si>
  <si>
    <t xml:space="preserve">Total Prepaids   </t>
  </si>
  <si>
    <t>(Losses under P.F.R. 56 and P.F.R. 62)</t>
  </si>
  <si>
    <t>Note-  Details on losses under P.F.R.56 and waives under P.F.R. 62 accounted under object code no 1701 and such losses and waivers expected to be accounted in coming years should be included.</t>
  </si>
  <si>
    <t>Statement of losses and waivers under P.F.R. 59 during the year</t>
  </si>
  <si>
    <t>Statement of write off from the book and recoveries under P.F.R. 59 during the year</t>
  </si>
  <si>
    <t>Note - Excluding losses and waivers to be accounted in Note(i), only any other losses and waivers under P.F.R.59 should be included in this format.</t>
  </si>
  <si>
    <t>Statement of Commitments and Liabilities in terms of P.F.R.46.2.1, 46.2.2 &amp; 46.2.3</t>
  </si>
  <si>
    <t xml:space="preserve">Maximum Commitment Ceiling In terms of P.F.R. 46.2.1 Provisions </t>
  </si>
  <si>
    <t>Total Cost Estimate In terms of P.F.R. 46.2.2/3</t>
  </si>
  <si>
    <t xml:space="preserve">Commitment &amp; Liability Amount </t>
  </si>
  <si>
    <t>1. Government/Provincial Ministries/Departments</t>
  </si>
  <si>
    <t>Commitments on continuation works also should be entered in this statement under COLUMN P.F.R.46.2.2/3.</t>
  </si>
  <si>
    <t>2.  State/Provincial  Corporations/Statutory Boards, Authorities/LA</t>
  </si>
  <si>
    <t>NCP-PT(F)</t>
  </si>
  <si>
    <t>R-1</t>
  </si>
  <si>
    <t>G-1</t>
  </si>
  <si>
    <t>G-2</t>
  </si>
  <si>
    <t>G-3</t>
  </si>
  <si>
    <t>E-3</t>
  </si>
  <si>
    <t>NCP-PT(P)</t>
  </si>
  <si>
    <t>NCP-PTG(4)</t>
  </si>
  <si>
    <t>NCP-PTG(3)</t>
  </si>
  <si>
    <t>NCP-PTG(1)</t>
  </si>
  <si>
    <t>NCP-PTG(2)</t>
  </si>
  <si>
    <t>NCP-PT(C)</t>
  </si>
  <si>
    <t>NCP-PTR(1)</t>
  </si>
  <si>
    <t>Stamp Duty on Court Documents</t>
  </si>
  <si>
    <t>1002-07-01</t>
  </si>
  <si>
    <t>1002-07-02</t>
  </si>
  <si>
    <t>2002-02-02</t>
  </si>
  <si>
    <t>2003-02-26</t>
  </si>
  <si>
    <t xml:space="preserve">Fees under the Medical Ordinance </t>
  </si>
  <si>
    <t>Fees on Drugs and Chemicals</t>
  </si>
  <si>
    <t>2003-02-27</t>
  </si>
  <si>
    <t>2003-02-30</t>
  </si>
  <si>
    <t>Fees on Minerals</t>
  </si>
  <si>
    <t>2003-03-01</t>
  </si>
  <si>
    <t xml:space="preserve">Total Revenue (Note 1 + 2) </t>
  </si>
  <si>
    <t>Local Liquor License Fees</t>
  </si>
  <si>
    <t>Transfer of Vehicle Registration Fees from Department of Motor Traffic</t>
  </si>
  <si>
    <t xml:space="preserve"> Motor Vehicle Revenue License Fees</t>
  </si>
  <si>
    <t xml:space="preserve">Other Licenses  </t>
  </si>
  <si>
    <t>Fines on Motor Vehicles Revenue Licenses</t>
  </si>
  <si>
    <t>NCP-PTR(2)</t>
  </si>
  <si>
    <t>NCP-PTR(4)</t>
  </si>
  <si>
    <t>NCP-PTR(3)</t>
  </si>
  <si>
    <t>NCP-PTE(1)</t>
  </si>
  <si>
    <t>NCP-PTE(1)a</t>
  </si>
  <si>
    <t>NCP-PTE(1)a(i)</t>
  </si>
  <si>
    <t>NCP-PTE(1)a(ii)</t>
  </si>
  <si>
    <t>NCP-PTE(1)a(iii)</t>
  </si>
  <si>
    <t>NCP-PTE(1)a(iv)</t>
  </si>
  <si>
    <t>NCP-PTE(5)</t>
  </si>
  <si>
    <t>NCP-PTE(2)</t>
  </si>
  <si>
    <t>1305 - Infrastructure Facility Assets</t>
  </si>
  <si>
    <t>1405 - Others</t>
  </si>
  <si>
    <t>1502 - Retirement Gratuty</t>
  </si>
  <si>
    <t>1509 - Grants</t>
  </si>
  <si>
    <t>Subsidies</t>
  </si>
  <si>
    <t>2004 - Other Capital Assets</t>
  </si>
  <si>
    <t>2005 - Infrastructure Facility Assets</t>
  </si>
  <si>
    <t>2006 - Land Improvements</t>
  </si>
  <si>
    <t>2106 - Other Capital Assets</t>
  </si>
  <si>
    <t>2107 - Infrastructure Facility Assets</t>
  </si>
  <si>
    <t>2109 - In-tangible Assets</t>
  </si>
  <si>
    <t>1703 - Others</t>
  </si>
  <si>
    <t>2503 - Un-expected Services</t>
  </si>
  <si>
    <t>NCP-PTE(3)</t>
  </si>
  <si>
    <t>1305  Infrastructure Facikity Assets</t>
  </si>
  <si>
    <t>1405 Others</t>
  </si>
  <si>
    <t>1502 - Retirement  Benefits</t>
  </si>
  <si>
    <t>1502  Retirement  Benefits</t>
  </si>
  <si>
    <t>1408  Rent for Operational Leased Vehicles</t>
  </si>
  <si>
    <t xml:space="preserve">1407  Quality Inputs - Education </t>
  </si>
  <si>
    <t>1508 Others</t>
  </si>
  <si>
    <t>1509 Grants</t>
  </si>
  <si>
    <t>1703  Others</t>
  </si>
  <si>
    <t>2004  Other Capital Assets</t>
  </si>
  <si>
    <t>2005  Infrastructure Facility Assets</t>
  </si>
  <si>
    <t>2006- Land Improvements</t>
  </si>
  <si>
    <t>2106  Other Capital Assets</t>
  </si>
  <si>
    <t>2107  Infrastructure Facility Assets</t>
  </si>
  <si>
    <t>2108- Capital Payment for Leased Vehicles</t>
  </si>
  <si>
    <t>2109  In-tangible Assets</t>
  </si>
  <si>
    <t>2501 - Re-structuring</t>
  </si>
  <si>
    <t>2502 - Investments</t>
  </si>
  <si>
    <t>2501  Re-structuring</t>
  </si>
  <si>
    <t xml:space="preserve">NCP-PTE(3)(ii)  </t>
  </si>
  <si>
    <t>Grand Total (Notes 3 to 5) Total Recurrent Expenditure</t>
  </si>
  <si>
    <t>Grand Total (Notes 3 to 11) - Total Expenditure</t>
  </si>
  <si>
    <t>Attachment of Reasons for Savings/Excess shown in PTE(3)</t>
  </si>
  <si>
    <t xml:space="preserve">Reasons for the Variance. Reference to PTE3(ii) </t>
  </si>
  <si>
    <t xml:space="preserve">Reference to PTE3 </t>
  </si>
  <si>
    <t xml:space="preserve">NCP-PTE(4)     </t>
  </si>
  <si>
    <t xml:space="preserve">NCP-PTE(6)     </t>
  </si>
  <si>
    <t>GOSL/ World Bank Aids</t>
  </si>
  <si>
    <t>Other Receipts</t>
  </si>
  <si>
    <t>Receipts from Line Ministries and Departments</t>
  </si>
  <si>
    <t>Provincial Development Grant (CBG)</t>
  </si>
  <si>
    <t>Provincial Specific Development Grant(PSDG)</t>
  </si>
  <si>
    <t>Aids from United Nations  Childrens  Fund</t>
  </si>
  <si>
    <t>Special Law Services</t>
  </si>
  <si>
    <t>*      Please include figures under each programme according to PTE(6)</t>
  </si>
  <si>
    <t>**    Allocations, reffered to 5th column of PTE(1)</t>
  </si>
  <si>
    <t>Security Deposits</t>
  </si>
  <si>
    <t>Tender Deposits</t>
  </si>
  <si>
    <t>Miscellaneous Deposits</t>
  </si>
  <si>
    <t>Adjustment by Journal Entries</t>
  </si>
  <si>
    <t>Object Code and Assets Category</t>
  </si>
  <si>
    <t>Annexture</t>
  </si>
  <si>
    <t>Additions during the year</t>
  </si>
  <si>
    <t>Disposals during the year</t>
  </si>
  <si>
    <t>by Purchases</t>
  </si>
  <si>
    <t>Receipts from other Sources</t>
  </si>
  <si>
    <t>Disposals</t>
  </si>
  <si>
    <t>Transfers between votes</t>
  </si>
  <si>
    <t>Direct purchases from approved votes***</t>
  </si>
  <si>
    <t>Direct purchases from un-approved votes</t>
  </si>
  <si>
    <t>Direct purchases from Funds</t>
  </si>
  <si>
    <t>Receipts from Govt: Min:/Dept/Special Projects</t>
  </si>
  <si>
    <t>Tranafers from Provincial Council Institutions</t>
  </si>
  <si>
    <t>Tranafers to Provincial Council Institutions</t>
  </si>
  <si>
    <t>Tranafers to Other  Institutions</t>
  </si>
  <si>
    <t>Quantity</t>
  </si>
  <si>
    <t>Vehicles</t>
  </si>
  <si>
    <t>Furniture and Office Equipment</t>
  </si>
  <si>
    <t>Plants and Machinery</t>
  </si>
  <si>
    <t>Building and Structure</t>
  </si>
  <si>
    <t>Completed</t>
  </si>
  <si>
    <t>Works in Progress</t>
  </si>
  <si>
    <t>Land and Land Improvements</t>
  </si>
  <si>
    <t>Other Capital Assets</t>
  </si>
  <si>
    <t>Quality Inputs - Education</t>
  </si>
  <si>
    <t>Note: Assets total in this column must be equal to the valus of Object 2101 to 2108 in Note 7 of the PTE(3) Statement.</t>
  </si>
  <si>
    <t>1. Use the Assets Code which introdused by the Provincial Treausary Circulr 2014/14 of 15.12.2015</t>
  </si>
  <si>
    <t xml:space="preserve">2. Give the reasons to each adjustments  made to the Opening Balance' </t>
  </si>
  <si>
    <t>3. Enter the value of completed and handed over building and structure in the row assing as 'Completed' and the value of Work-in Progress  in the row named as 'Work-in Progress'/</t>
  </si>
  <si>
    <t xml:space="preserve">            NCP-PTG(6)</t>
  </si>
  <si>
    <t>Note(iii)</t>
  </si>
  <si>
    <t>Note-(iv)</t>
  </si>
  <si>
    <t>Month last Bank Reconciliation prepared</t>
  </si>
  <si>
    <t>Target date for closing</t>
  </si>
  <si>
    <t>Reasons for not yet closed</t>
  </si>
  <si>
    <t>Account No</t>
  </si>
  <si>
    <t>Name of the Bank</t>
  </si>
  <si>
    <t>Note-(vi)</t>
  </si>
  <si>
    <t>Note-(vii)</t>
  </si>
  <si>
    <t>Serial No:</t>
  </si>
  <si>
    <t>Time Analysis</t>
  </si>
  <si>
    <t>Type of Deposit</t>
  </si>
  <si>
    <t>1</t>
  </si>
  <si>
    <t>2</t>
  </si>
  <si>
    <t>3</t>
  </si>
  <si>
    <t>4</t>
  </si>
  <si>
    <t>5</t>
  </si>
  <si>
    <t>6</t>
  </si>
  <si>
    <t>7</t>
  </si>
  <si>
    <t xml:space="preserve">P.F.R. 29-30 Transfers       </t>
  </si>
  <si>
    <t xml:space="preserve">P.F.R 29-30 Transfers      </t>
  </si>
  <si>
    <t xml:space="preserve">P.F.R.29-30 Transfers       </t>
  </si>
  <si>
    <t>Maximum Limit of Liabilities</t>
  </si>
  <si>
    <t>(3)=(1)+(2)</t>
  </si>
  <si>
    <t>(6)=(3)+(4)-(5)</t>
  </si>
  <si>
    <t>The liabilities on commitments  made under P.F.R. 46.2.1/ 46.2.2/ 46.2.3 ( including the continuation ) should be entered  in Note (iii).</t>
  </si>
  <si>
    <t>(2020)</t>
  </si>
  <si>
    <t>Note: All the Revenue Items are included in this General Format to facilitate  the revenue accounting officers.</t>
  </si>
  <si>
    <t xml:space="preserve">          Revenue Items which Original Estimate shown as zero are not applicable to this Revenue Accounting Officer.</t>
  </si>
  <si>
    <t>Advance Accounts - Advance to Provincial Public Officrs</t>
  </si>
  <si>
    <t>Advance Accounts - Authorised Advances</t>
  </si>
  <si>
    <t>Other General Ledger Accounts Receipts</t>
  </si>
  <si>
    <t>Remittances to Treasury (D)</t>
  </si>
  <si>
    <t>Net Revenue Receipts &amp; Non Revenue Receipts E = (C)+(D)</t>
  </si>
  <si>
    <t xml:space="preserve">Total Recurrent Expenditure (F) </t>
  </si>
  <si>
    <t>Total Capital Expenditure (G)</t>
  </si>
  <si>
    <t>Deposit Payments</t>
  </si>
  <si>
    <t xml:space="preserve">Advance Payments - Advance to Provincial Public Officers </t>
  </si>
  <si>
    <t>Advance Payments - Authorised Advances</t>
  </si>
  <si>
    <t xml:space="preserve">Other General Ledger Payments </t>
  </si>
  <si>
    <t>Total General Ledger Payments (H)</t>
  </si>
  <si>
    <t>Total Expenditure I = (F+G+H)</t>
  </si>
  <si>
    <r>
      <t>Balance as at 31</t>
    </r>
    <r>
      <rPr>
        <b/>
        <vertAlign val="superscript"/>
        <sz val="12"/>
        <color theme="1"/>
        <rFont val="Calibri"/>
        <family val="2"/>
        <scheme val="minor"/>
      </rPr>
      <t xml:space="preserve">st </t>
    </r>
    <r>
      <rPr>
        <b/>
        <sz val="12"/>
        <color theme="1"/>
        <rFont val="Calibri"/>
        <family val="2"/>
        <scheme val="minor"/>
      </rPr>
      <t>December  J = (E-I)</t>
    </r>
  </si>
  <si>
    <t>Adjustment Balance as per the Imprest Reconciliation Statement</t>
  </si>
  <si>
    <t>G-5</t>
  </si>
  <si>
    <t>Imprest Balance as at 31st December</t>
  </si>
  <si>
    <t xml:space="preserve"> alterations as required for such systems to be effectively carried out.</t>
  </si>
  <si>
    <t xml:space="preserve">We hereby certify that an effective internal control system for the financial  control  exists  in  the Reporting Entity and carried </t>
  </si>
  <si>
    <t xml:space="preserve">out periodic reviews to monitor the effectiveness of internal control system for the  financial   control   and  accordingly make </t>
  </si>
  <si>
    <t>Non Revenue Receipts - W&amp;OP Contributions</t>
  </si>
  <si>
    <t>Recoveries from Advance - Adavanc to Provincial Public Officers</t>
  </si>
  <si>
    <t>Recoveries from Advance - Authories Advance Accounts</t>
  </si>
  <si>
    <t>Deposit Received</t>
  </si>
  <si>
    <t>Advance Payments - Adavanc to Provincial Public Officers</t>
  </si>
  <si>
    <t>Advance  Payments - Authories Advance Accounts</t>
  </si>
  <si>
    <t>Purchase or Construction  of Physical Assets &amp; Acquisition  on other Head</t>
  </si>
  <si>
    <t xml:space="preserve">Purchase/Construction  of Physical Assets &amp; Acquisition of other Provincial Investments                                                                                                          </t>
  </si>
  <si>
    <t>Net Movement in Cash   (k) =  (g) +(j)</t>
  </si>
  <si>
    <t>NCP-PT(D)</t>
  </si>
  <si>
    <t>List of Relevant Formats &amp; Annexures for the Reporting Entity</t>
  </si>
  <si>
    <t>Se: No</t>
  </si>
  <si>
    <t>Format No</t>
  </si>
  <si>
    <t>Name of The Format</t>
  </si>
  <si>
    <t>Relevant</t>
  </si>
  <si>
    <t>Not relevant</t>
  </si>
  <si>
    <t>Remarks</t>
  </si>
  <si>
    <t>Allocation issued to Other Expenditure Heads for Recurrent Expenditure from the vote of Budgetary Support Services and Contingent Liabilities during the year (Only for the Provincial Treasury)</t>
  </si>
  <si>
    <t>Allocation issued to Other Expenditure Heads for Capital Expenditure from the vote of Budgetary Support Services and Contingent Liabilities during the year (Only for the Provincial Treasury)</t>
  </si>
  <si>
    <t>NCP-PTE(3)ii</t>
  </si>
  <si>
    <t>Attachment of Reasons for Savings/Excess shown in ACA-2(ii)</t>
  </si>
  <si>
    <t>NCP-PTE(4)</t>
  </si>
  <si>
    <t>NCP-PTE(6)</t>
  </si>
  <si>
    <t xml:space="preserve">Statement of Financing of Expenditure of Each Programme by Projects </t>
  </si>
  <si>
    <t>NCP-PTG(5)</t>
  </si>
  <si>
    <t xml:space="preserve">Statement of Imprest Reconciliation </t>
  </si>
  <si>
    <t>NCP-PTG(6)</t>
  </si>
  <si>
    <t>Statement of Liabilities(Payable) under P.F.R. 46.1</t>
  </si>
  <si>
    <t>NCP-PTG(7)</t>
  </si>
  <si>
    <t>Statement of Pre-paid under P.F.R. 146.2</t>
  </si>
  <si>
    <t>Note - (i)</t>
  </si>
  <si>
    <t>Statement of Losses and Waivers (Losses under P.F.R. 56 and P.F.R. 62</t>
  </si>
  <si>
    <t>Note - (ii)</t>
  </si>
  <si>
    <t>Statement of write off from books (Statement of losses and waivers under P.F.R. 59  during the year and Statement of write off from the book and recoveries under P.F.R. 59 during the year)</t>
  </si>
  <si>
    <t>Note - (iii)</t>
  </si>
  <si>
    <t>Statement of Liabilities - (i) Statement of Commitments in terms of P.F.R.46.2.1, 46.2.2 and 46.2.3</t>
  </si>
  <si>
    <t>Note - (iv)</t>
  </si>
  <si>
    <t>Note - (v)</t>
  </si>
  <si>
    <t>Note - (vi)</t>
  </si>
  <si>
    <t>Note - (vii)</t>
  </si>
  <si>
    <t>Note - (viii)</t>
  </si>
  <si>
    <t>Annexures</t>
  </si>
  <si>
    <t xml:space="preserve">     ……………………………………………</t>
  </si>
  <si>
    <t>Director (Finance)/Commissioner (Finance)</t>
  </si>
  <si>
    <r>
      <t xml:space="preserve">Revenue Collected by </t>
    </r>
    <r>
      <rPr>
        <b/>
        <sz val="12"/>
        <color indexed="8"/>
        <rFont val="Times New Roman"/>
        <family val="1"/>
      </rPr>
      <t xml:space="preserve">Other Entities </t>
    </r>
    <r>
      <rPr>
        <sz val="12"/>
        <color indexed="8"/>
        <rFont val="Times New Roman"/>
        <family val="1"/>
      </rPr>
      <t xml:space="preserve">on behalf of </t>
    </r>
    <r>
      <rPr>
        <b/>
        <sz val="12"/>
        <color indexed="8"/>
        <rFont val="Times New Roman"/>
        <family val="1"/>
      </rPr>
      <t>Reporting Entity</t>
    </r>
  </si>
  <si>
    <r>
      <t xml:space="preserve">Expenditure incurred by </t>
    </r>
    <r>
      <rPr>
        <b/>
        <sz val="12"/>
        <color indexed="8"/>
        <rFont val="Times New Roman"/>
        <family val="1"/>
      </rPr>
      <t xml:space="preserve">Reporting Entity </t>
    </r>
    <r>
      <rPr>
        <sz val="12"/>
        <color indexed="8"/>
        <rFont val="Times New Roman"/>
        <family val="1"/>
      </rPr>
      <t xml:space="preserve">on behalf of </t>
    </r>
    <r>
      <rPr>
        <b/>
        <sz val="12"/>
        <color indexed="8"/>
        <rFont val="Times New Roman"/>
        <family val="1"/>
      </rPr>
      <t>Other Entities</t>
    </r>
  </si>
  <si>
    <t>Less:</t>
  </si>
  <si>
    <r>
      <t xml:space="preserve">Revenue Collected by </t>
    </r>
    <r>
      <rPr>
        <b/>
        <sz val="12"/>
        <color indexed="8"/>
        <rFont val="Times New Roman"/>
        <family val="1"/>
      </rPr>
      <t>Reporting Entity</t>
    </r>
    <r>
      <rPr>
        <sz val="12"/>
        <color indexed="8"/>
        <rFont val="Times New Roman"/>
        <family val="1"/>
      </rPr>
      <t xml:space="preserve"> on behalf of </t>
    </r>
    <r>
      <rPr>
        <b/>
        <sz val="12"/>
        <color indexed="8"/>
        <rFont val="Times New Roman"/>
        <family val="1"/>
      </rPr>
      <t>Other Entities</t>
    </r>
  </si>
  <si>
    <r>
      <t xml:space="preserve">W&amp;OP Contribution Collected by the </t>
    </r>
    <r>
      <rPr>
        <b/>
        <sz val="11"/>
        <color theme="1"/>
        <rFont val="Calibri"/>
        <family val="2"/>
        <scheme val="minor"/>
      </rPr>
      <t>Reporting Entity</t>
    </r>
  </si>
  <si>
    <r>
      <t xml:space="preserve">Expenditure incurred by </t>
    </r>
    <r>
      <rPr>
        <b/>
        <sz val="11"/>
        <color theme="1"/>
        <rFont val="Calibri"/>
        <family val="2"/>
        <scheme val="minor"/>
      </rPr>
      <t>Other Entities</t>
    </r>
    <r>
      <rPr>
        <sz val="11"/>
        <color theme="1"/>
        <rFont val="Calibri"/>
        <family val="2"/>
        <scheme val="minor"/>
      </rPr>
      <t xml:space="preserve"> on behalf of </t>
    </r>
    <r>
      <rPr>
        <b/>
        <sz val="11"/>
        <color theme="1"/>
        <rFont val="Calibri"/>
        <family val="2"/>
        <scheme val="minor"/>
      </rPr>
      <t>Reporting Entity</t>
    </r>
  </si>
  <si>
    <t>……………………………………………</t>
  </si>
  <si>
    <t xml:space="preserve">            NCP-PTG(7)</t>
  </si>
  <si>
    <t>Only liabilities which anticipated to settle from next year provision should be entered here. Liabilities which anticipated to settle from this year's provision (payables) under P.F.R. 46.1 should not be entered here. Those liabilities should be entered in statement PT(G)-6</t>
  </si>
  <si>
    <t>Advance Accounts - Advance to P P Officers</t>
  </si>
  <si>
    <t>Authorized Advance Accounts</t>
  </si>
  <si>
    <t>United Development National Fund</t>
  </si>
  <si>
    <t>Special Allocation from National Budget Dept</t>
  </si>
  <si>
    <t>(2021)</t>
  </si>
  <si>
    <t>TAXES ON DOMESTIC GOODS &amp; SERVICES</t>
  </si>
  <si>
    <t>NON-TAX REVENUE AND OTHERS</t>
  </si>
  <si>
    <t>8</t>
  </si>
  <si>
    <t>9</t>
  </si>
  <si>
    <t>10</t>
  </si>
  <si>
    <t>11</t>
  </si>
  <si>
    <t>OBJECT CODE WISE CLASSIFICATION OF WAGES, SALARIES &amp; OTHER EMPLOYMENT BENEFITS</t>
  </si>
  <si>
    <t>OBJECT CODE WISE CLASSIFICATION OF OTHER GOODS &amp; SERVICES</t>
  </si>
  <si>
    <t>OBJECT CODE WISE CLASSIFICATION OF TRANSFERS, GRANTS &amp; SUBSIDIES</t>
  </si>
  <si>
    <r>
      <t xml:space="preserve">Debits made to Advance Accounts of </t>
    </r>
    <r>
      <rPr>
        <b/>
        <sz val="12"/>
        <color theme="1"/>
        <rFont val="Times New Roman"/>
        <family val="1"/>
      </rPr>
      <t>Other Entities</t>
    </r>
    <r>
      <rPr>
        <sz val="12"/>
        <color theme="1"/>
        <rFont val="Times New Roman"/>
        <family val="1"/>
      </rPr>
      <t xml:space="preserve"> by </t>
    </r>
    <r>
      <rPr>
        <b/>
        <sz val="12"/>
        <color theme="1"/>
        <rFont val="Times New Roman"/>
        <family val="1"/>
      </rPr>
      <t>Reporting Entity</t>
    </r>
  </si>
  <si>
    <r>
      <t xml:space="preserve">Credits made to Advance Accounts by </t>
    </r>
    <r>
      <rPr>
        <b/>
        <sz val="11"/>
        <color theme="1"/>
        <rFont val="Calibri"/>
        <family val="2"/>
        <scheme val="minor"/>
      </rPr>
      <t>Other Entities</t>
    </r>
  </si>
  <si>
    <r>
      <t xml:space="preserve">Credits made to Advance Accounts of </t>
    </r>
    <r>
      <rPr>
        <b/>
        <sz val="12"/>
        <color theme="1"/>
        <rFont val="Times New Roman"/>
        <family val="1"/>
      </rPr>
      <t>Other Entities</t>
    </r>
    <r>
      <rPr>
        <sz val="12"/>
        <color theme="1"/>
        <rFont val="Times New Roman"/>
        <family val="1"/>
      </rPr>
      <t xml:space="preserve"> by </t>
    </r>
    <r>
      <rPr>
        <b/>
        <sz val="12"/>
        <color theme="1"/>
        <rFont val="Times New Roman"/>
        <family val="1"/>
      </rPr>
      <t>Reporting Entity</t>
    </r>
  </si>
  <si>
    <r>
      <t xml:space="preserve">Dedits  made to Advance Accounts by </t>
    </r>
    <r>
      <rPr>
        <b/>
        <sz val="11"/>
        <color theme="1"/>
        <rFont val="Calibri"/>
        <family val="2"/>
        <scheme val="minor"/>
      </rPr>
      <t>Other Entities</t>
    </r>
  </si>
  <si>
    <t>Imprest Balance b/d from Previous Year</t>
  </si>
  <si>
    <t>Provincial Treasury Final Printouts including Comprehensive Trial Balance</t>
  </si>
  <si>
    <t>Explanation for the variation between Total Net Provision allocated under the vote of Budgetary Support Services and Contingent Liabilities as per the section 4 of the Appropriation Act to meet Recurrent Expenditure of any other Expenditure Heads and the Actual transfers (Only for the Provincial Treasury)</t>
  </si>
  <si>
    <t>Explanation for the variation between Total Net Provision allocated under the vote of Budgetary Support Services and Contingent Liabilities as per the section 4 of the Appropriation Act to meet Capital Expenditure of any other Expenditure Heads and the Actual Transfers  (Only for the Provincial Treasury)</t>
  </si>
  <si>
    <t>for the period ended 31st December 2023</t>
  </si>
  <si>
    <t>Budget 2023</t>
  </si>
  <si>
    <t>As at 31st December 2023</t>
  </si>
  <si>
    <t>for the Period ended 31st December 2023</t>
  </si>
  <si>
    <t>Statement of Revenue for the period ended 31st December 2023</t>
  </si>
  <si>
    <t>Statement of  Arrears of Revenue for the year ended 31st December 2023</t>
  </si>
  <si>
    <t>Summary of Expenditure by Programme for the year ended 31st December 2023</t>
  </si>
  <si>
    <t>Summary of Expenditure by Programme for the year ended 31st December 2023 (Only for the use of Department of National Budget)</t>
  </si>
  <si>
    <t>Statement of Expenditure for the year ended 31st December 2023</t>
  </si>
  <si>
    <t>Statement of Imprest Account for the year 2023</t>
  </si>
  <si>
    <t>Statement of Deposit Accounts as at 31st December 2023</t>
  </si>
  <si>
    <t>Statement of Advance Accounts as at 31st December 2023</t>
  </si>
  <si>
    <t>Statement of Non Financial Assets - 2023</t>
  </si>
  <si>
    <t>The Status Report as at 31/12/2023 on Old Bank Accounts not yet closed</t>
  </si>
  <si>
    <t>The Status Report as at 31/12/2023 on Bank Accounts opened</t>
  </si>
  <si>
    <t>Time Analysis of Deposit Accounts - 2023</t>
  </si>
  <si>
    <t>The reporting period for these Financial Statements is from 01st January to 31St December 2023.</t>
  </si>
  <si>
    <t>Cash &amp; cash equivalents include local currency notes and coins on hand as at 31st December 2023.</t>
  </si>
  <si>
    <t>Statement of  Arrears of Revenue for the period ended 31st December 2023</t>
  </si>
  <si>
    <t>(2022)</t>
  </si>
  <si>
    <t>Summary of Expenditure by Programme for the period ended 31st December 2023</t>
  </si>
  <si>
    <t>Statement of Expenditure for the period ended 31st December 2023</t>
  </si>
  <si>
    <t>Imprest Account as at 31st December 2023</t>
  </si>
  <si>
    <t>Imprest Balance as at 1st January 2023</t>
  </si>
  <si>
    <t>Imprest Balance as at 31st December 2023</t>
  </si>
  <si>
    <t>Imprest Balance as at 31st December 2023 as per Treasury Books</t>
  </si>
  <si>
    <t xml:space="preserve">      (1) Remitted to the Treasury but not updated cash book balance as at 31/12/2023</t>
  </si>
  <si>
    <t>Balance as at 1st January 2023</t>
  </si>
  <si>
    <t>Adjusted Balance as at 1st January 2023</t>
  </si>
  <si>
    <t>Balance as at 31st December 2023</t>
  </si>
  <si>
    <t>Balance as per Treasury Book as at 31st December 2023</t>
  </si>
  <si>
    <t>Advance Accounts as at 31st December 2023</t>
  </si>
  <si>
    <t>Balance as per Provincial Treasury Books as at 31st December 2023</t>
  </si>
  <si>
    <t>Movement of Non-Financial Assets - 2023</t>
  </si>
  <si>
    <t>Assets Identified after 01.01.2023</t>
  </si>
  <si>
    <t>Balance as at 31.12..2023    (1+2+3)-4</t>
  </si>
  <si>
    <t>Provision in Estimates - 2023 under Reimbursable Foreign Aid including Supplimentary provisions</t>
  </si>
  <si>
    <t>Total Expenditure disbursed during the year 2023, against (I) above</t>
  </si>
  <si>
    <t>Total of Reimbursement Cliams outstanding as at 01st January 2023</t>
  </si>
  <si>
    <t>Total of Reimbursement Claims made during the year 2023, in respect of year 2023</t>
  </si>
  <si>
    <t>Total of Claims disallowed by the Donor, during 2023 (if any), in respect of Claims 2023</t>
  </si>
  <si>
    <t>Total of Reimbursements received during the year 2023, in respect of years 2023</t>
  </si>
  <si>
    <t>Total of reimbursement Claims outstanding as at 31st December 2023</t>
  </si>
  <si>
    <t>Total of Reimbursement Claims made after 31/12/2023 in respect of 2023 up to the finalization of theFinancial Statements</t>
  </si>
  <si>
    <t>Total of Reimbursement received after 31/12/2023 up to the finalization of the Financial Statements</t>
  </si>
  <si>
    <t>Total of Reimbursement Claims made during the year 2023, in respect of years 2022 &amp; prior years (if any)</t>
  </si>
  <si>
    <t>Total of Claims disallowed by the Donor, during 2023 (if any), in respect of Claims 2022 or prior years (if any)</t>
  </si>
  <si>
    <t>Total of Reimbursements received during the year 2023, in respect of years 2022 or prior years</t>
  </si>
  <si>
    <t>Statement of Missing Vouchers - 2023</t>
  </si>
  <si>
    <t>Balance as per Cash Book as at 31/12/2023</t>
  </si>
  <si>
    <t>Balance as per Bank Statement  as at 31/12/2023</t>
  </si>
  <si>
    <t>The Status Report as at 31/12/2023  on Bank Accounts opened</t>
  </si>
  <si>
    <t>Balance as per Bank Statement as at 31/12/2023</t>
  </si>
  <si>
    <t>Balance as Per Cash Book as at 31/12/2023</t>
  </si>
  <si>
    <t>Total Value of Cheques not yet Presented to Bank as at 31/12/2023(if exceeds 6 months)</t>
  </si>
  <si>
    <t>Balance as at 31.12.2023</t>
  </si>
  <si>
    <t>Date:</t>
  </si>
  <si>
    <t>Statement</t>
  </si>
  <si>
    <t>Actul</t>
  </si>
  <si>
    <t>Round Err</t>
  </si>
  <si>
    <t>Error in final banance</t>
  </si>
  <si>
    <t>O/P Balance</t>
  </si>
  <si>
    <t>Credits</t>
  </si>
  <si>
    <t>Debits</t>
  </si>
  <si>
    <t>Cl/Balance</t>
  </si>
  <si>
    <t>Treasury Balance</t>
  </si>
  <si>
    <t>Roundup Error</t>
  </si>
  <si>
    <t>Only  liabilities to be settled to relevant parties for the goods, services and constructions assets already received which anticipating to make payments utilizing the annual provision of 2023 in accordance with P.F.R. 46.1 should be included in this statement.</t>
  </si>
  <si>
    <t>Interest (Revenue Collected for Other Departments)</t>
  </si>
  <si>
    <t>Divestiture Proceeds &amp; Sale of Physical Assets (Revenue Collected for Other Departments)</t>
  </si>
  <si>
    <t>Detail Accounting Statements in Format   NCP-PTR(1) TO  NCP-PTG(7)  presented in pages from  ………. To  …… and  Notes</t>
  </si>
  <si>
    <t>to accounts presented in pages from  ……. to  ………..  form and integral parts of these Financial Statements.  The Financial</t>
  </si>
  <si>
    <t>Accounts and found to in agreement.</t>
  </si>
  <si>
    <t>Finacial  Statements, Notes to  accounts and other relevant accounts were reconciled with the Provincial Treasury Books of</t>
  </si>
  <si>
    <t xml:space="preserve">Statements have been prepared in complying with the Generally Accepted Accounting Principles whereas most appropriate. </t>
  </si>
  <si>
    <t xml:space="preserve">Accounting Policies are used as disclosed in the Notes to the Financial Statements and hereby certify that figures in  these </t>
  </si>
  <si>
    <t>Programme*</t>
  </si>
  <si>
    <t>HEAD</t>
  </si>
  <si>
    <t>PRG</t>
  </si>
  <si>
    <t>PRJ</t>
  </si>
  <si>
    <t>OBJ</t>
  </si>
  <si>
    <t>ITEM</t>
  </si>
  <si>
    <t>OBJNAME</t>
  </si>
  <si>
    <t>FNOTE</t>
  </si>
  <si>
    <t>FM</t>
  </si>
  <si>
    <t>PRORG</t>
  </si>
  <si>
    <t>SUPRO</t>
  </si>
  <si>
    <t>AMOTO</t>
  </si>
  <si>
    <t>NETPR</t>
  </si>
  <si>
    <t>EXPEND</t>
  </si>
  <si>
    <t>OTHDEPT</t>
  </si>
  <si>
    <t>EXPENT</t>
  </si>
  <si>
    <t>RESUL</t>
  </si>
  <si>
    <t>PER</t>
  </si>
  <si>
    <t>EXPL</t>
  </si>
  <si>
    <t>PEREST</t>
  </si>
  <si>
    <t>BCODE</t>
  </si>
  <si>
    <t>DESCRIPT</t>
  </si>
  <si>
    <t>EXPEN</t>
  </si>
  <si>
    <t>AMOFR</t>
  </si>
  <si>
    <t>DESC</t>
  </si>
  <si>
    <t>ACT</t>
  </si>
  <si>
    <t>BUG</t>
  </si>
  <si>
    <t>ACTUAL</t>
  </si>
  <si>
    <t>ROUNDERR</t>
  </si>
  <si>
    <t>SRNO</t>
  </si>
  <si>
    <t>PRGNO</t>
  </si>
  <si>
    <t>APRST6</t>
  </si>
  <si>
    <t>NETPR6</t>
  </si>
  <si>
    <t>Head/Prg/Prj:-603-03-02</t>
  </si>
  <si>
    <t>03</t>
  </si>
  <si>
    <t>1001</t>
  </si>
  <si>
    <t>RECURRENT EXPENDITURE</t>
  </si>
  <si>
    <t>1002</t>
  </si>
  <si>
    <t>1003</t>
  </si>
  <si>
    <t>1004</t>
  </si>
  <si>
    <t>1005</t>
  </si>
  <si>
    <t>1006</t>
  </si>
  <si>
    <t>1007</t>
  </si>
  <si>
    <t>Wages, Salaries &amp; Other Emp: Benefits</t>
  </si>
  <si>
    <t>1008</t>
  </si>
  <si>
    <t>1009</t>
  </si>
  <si>
    <t>603</t>
  </si>
  <si>
    <t>02</t>
  </si>
  <si>
    <t>Salaries &amp; Wages</t>
  </si>
  <si>
    <t>22</t>
  </si>
  <si>
    <t>1010</t>
  </si>
  <si>
    <t>Overtime and Holiday Pay</t>
  </si>
  <si>
    <t>**Y**</t>
  </si>
  <si>
    <t>1011</t>
  </si>
  <si>
    <t>Other Allowances</t>
  </si>
  <si>
    <t>1012</t>
  </si>
  <si>
    <t>1097</t>
  </si>
  <si>
    <t>grt</t>
  </si>
  <si>
    <t>Group Total 10</t>
  </si>
  <si>
    <t>1013</t>
  </si>
  <si>
    <t>Other Goods and Services</t>
  </si>
  <si>
    <t>1014</t>
  </si>
  <si>
    <t>Traveling</t>
  </si>
  <si>
    <t>1015</t>
  </si>
  <si>
    <t>1101</t>
  </si>
  <si>
    <t>Travelling - Domestic</t>
  </si>
  <si>
    <t>1016</t>
  </si>
  <si>
    <t>1102</t>
  </si>
  <si>
    <t>Traveling - Foreign</t>
  </si>
  <si>
    <t>1017</t>
  </si>
  <si>
    <t>1197</t>
  </si>
  <si>
    <t>Group Total 11(a)</t>
  </si>
  <si>
    <t>1018</t>
  </si>
  <si>
    <t>1019</t>
  </si>
  <si>
    <t>1020</t>
  </si>
  <si>
    <t>1201</t>
  </si>
  <si>
    <t>Stationery and Office Requisites</t>
  </si>
  <si>
    <t>1021</t>
  </si>
  <si>
    <t>1202</t>
  </si>
  <si>
    <t>Fuel and Lubricants</t>
  </si>
  <si>
    <t>1022</t>
  </si>
  <si>
    <t>1203</t>
  </si>
  <si>
    <t>Diets and Uniforms</t>
  </si>
  <si>
    <t>1023</t>
  </si>
  <si>
    <t>1204</t>
  </si>
  <si>
    <t>Medical Supplies</t>
  </si>
  <si>
    <t>1024</t>
  </si>
  <si>
    <t>1205</t>
  </si>
  <si>
    <t>reference</t>
  </si>
  <si>
    <t>Supply of News Papers</t>
  </si>
  <si>
    <t>RF</t>
  </si>
  <si>
    <t>1025</t>
  </si>
  <si>
    <t>1206</t>
  </si>
  <si>
    <t>Mechanical and Electrical Goods</t>
  </si>
  <si>
    <t>1026</t>
  </si>
  <si>
    <t>1297</t>
  </si>
  <si>
    <t>Group Total 12(b)</t>
  </si>
  <si>
    <t>1027</t>
  </si>
  <si>
    <t>1028</t>
  </si>
  <si>
    <t>1029</t>
  </si>
  <si>
    <t>1301</t>
  </si>
  <si>
    <t>Vehicle Repairs</t>
  </si>
  <si>
    <t>1030</t>
  </si>
  <si>
    <t>1302</t>
  </si>
  <si>
    <t>Plant and Machinery</t>
  </si>
  <si>
    <t>1031</t>
  </si>
  <si>
    <t>1303</t>
  </si>
  <si>
    <t>Building and Structures</t>
  </si>
  <si>
    <t>1032</t>
  </si>
  <si>
    <t>1304</t>
  </si>
  <si>
    <t>Others</t>
  </si>
  <si>
    <t>1033</t>
  </si>
  <si>
    <t>1305</t>
  </si>
  <si>
    <t>Infrastructure Facility Assets</t>
  </si>
  <si>
    <t>1034</t>
  </si>
  <si>
    <t>1306</t>
  </si>
  <si>
    <t>Quality Inputs</t>
  </si>
  <si>
    <t>1035</t>
  </si>
  <si>
    <t>1397</t>
  </si>
  <si>
    <t>Group Total 13(c)</t>
  </si>
  <si>
    <t>1036</t>
  </si>
  <si>
    <t>1037</t>
  </si>
  <si>
    <t>1038</t>
  </si>
  <si>
    <t>1401</t>
  </si>
  <si>
    <t>Transport</t>
  </si>
  <si>
    <t>1039</t>
  </si>
  <si>
    <t>1402</t>
  </si>
  <si>
    <t>Postal and Telecommunication</t>
  </si>
  <si>
    <t>1040</t>
  </si>
  <si>
    <t>1403</t>
  </si>
  <si>
    <t>Electricity and Water'</t>
  </si>
  <si>
    <t>1041</t>
  </si>
  <si>
    <t>1404</t>
  </si>
  <si>
    <t>Rents and Local Taxes</t>
  </si>
  <si>
    <t>1042</t>
  </si>
  <si>
    <t>1405</t>
  </si>
  <si>
    <t>Other Contractual Services</t>
  </si>
  <si>
    <t>1043</t>
  </si>
  <si>
    <t>1406</t>
  </si>
  <si>
    <t>Interest on Leasing Installments</t>
  </si>
  <si>
    <t>1044</t>
  </si>
  <si>
    <t>1407</t>
  </si>
  <si>
    <t>1045</t>
  </si>
  <si>
    <t>1408</t>
  </si>
  <si>
    <t>Operational Leasing Installments</t>
  </si>
  <si>
    <t>1046</t>
  </si>
  <si>
    <t>1409</t>
  </si>
  <si>
    <t>Officers Trainings</t>
  </si>
  <si>
    <t>1047</t>
  </si>
  <si>
    <t>1497</t>
  </si>
  <si>
    <t>Group Total 14(d)</t>
  </si>
  <si>
    <t>1048</t>
  </si>
  <si>
    <t>1498</t>
  </si>
  <si>
    <t>gru</t>
  </si>
  <si>
    <t>Note 4 Total(a+b+c+d)</t>
  </si>
  <si>
    <t>1049</t>
  </si>
  <si>
    <t>Transfers,Grants,Subsidies &amp; Others</t>
  </si>
  <si>
    <t>1050</t>
  </si>
  <si>
    <t>1051</t>
  </si>
  <si>
    <t>1501</t>
  </si>
  <si>
    <t>Welfare Programmes</t>
  </si>
  <si>
    <t>1052</t>
  </si>
  <si>
    <t>1502</t>
  </si>
  <si>
    <t>Retirement Benifits</t>
  </si>
  <si>
    <t>1053</t>
  </si>
  <si>
    <t>1503</t>
  </si>
  <si>
    <t>Transfers to Public Institutions</t>
  </si>
  <si>
    <t>1054</t>
  </si>
  <si>
    <t>1504</t>
  </si>
  <si>
    <t>Development Subsidies</t>
  </si>
  <si>
    <t>1055</t>
  </si>
  <si>
    <t>1505</t>
  </si>
  <si>
    <t>Subscription and Contribution Fees</t>
  </si>
  <si>
    <t>1056</t>
  </si>
  <si>
    <t>1506</t>
  </si>
  <si>
    <t>Interest on Govt Officers Property Loans</t>
  </si>
  <si>
    <t>1057</t>
  </si>
  <si>
    <t>1508</t>
  </si>
  <si>
    <t>1058</t>
  </si>
  <si>
    <t>1509</t>
  </si>
  <si>
    <t>Grants</t>
  </si>
  <si>
    <t>1059</t>
  </si>
  <si>
    <t>1597</t>
  </si>
  <si>
    <t>Group Total 15</t>
  </si>
  <si>
    <t>1060</t>
  </si>
  <si>
    <t>1061</t>
  </si>
  <si>
    <t>1062</t>
  </si>
  <si>
    <t>1701</t>
  </si>
  <si>
    <t>Losses and write-offs</t>
  </si>
  <si>
    <t>1063</t>
  </si>
  <si>
    <t>1702</t>
  </si>
  <si>
    <t>Un-expected Services</t>
  </si>
  <si>
    <t>1064</t>
  </si>
  <si>
    <t>1703</t>
  </si>
  <si>
    <t>Other Subsidies</t>
  </si>
  <si>
    <t>1065</t>
  </si>
  <si>
    <t>1797</t>
  </si>
  <si>
    <t>Group Total 17</t>
  </si>
  <si>
    <t>1066</t>
  </si>
  <si>
    <t>1067</t>
  </si>
  <si>
    <t>1999</t>
  </si>
  <si>
    <t>grv</t>
  </si>
  <si>
    <t>Total - Recurrent Expenditure(Note 3 to 5)</t>
  </si>
  <si>
    <t>1068</t>
  </si>
  <si>
    <t>CAPITAL EXPENDITURE</t>
  </si>
  <si>
    <t>1069</t>
  </si>
  <si>
    <t>1070</t>
  </si>
  <si>
    <t>1071</t>
  </si>
  <si>
    <t>1072</t>
  </si>
  <si>
    <t>1073</t>
  </si>
  <si>
    <t>Rehab: &amp; Imp: of Capital Assets</t>
  </si>
  <si>
    <t>1074</t>
  </si>
  <si>
    <t>2001</t>
  </si>
  <si>
    <t>23</t>
  </si>
  <si>
    <t>1075</t>
  </si>
  <si>
    <t>2002</t>
  </si>
  <si>
    <t>Plant, Machinery &amp; Equipment</t>
  </si>
  <si>
    <t>1076</t>
  </si>
  <si>
    <t>2003</t>
  </si>
  <si>
    <t>1077</t>
  </si>
  <si>
    <t>2004</t>
  </si>
  <si>
    <t>1078</t>
  </si>
  <si>
    <t>2005</t>
  </si>
  <si>
    <t>1079</t>
  </si>
  <si>
    <t>2006</t>
  </si>
  <si>
    <t>Land Development</t>
  </si>
  <si>
    <t>1080</t>
  </si>
  <si>
    <t>2097</t>
  </si>
  <si>
    <t>Group Total 20</t>
  </si>
  <si>
    <t>1081</t>
  </si>
  <si>
    <t>1082</t>
  </si>
  <si>
    <t>1083</t>
  </si>
  <si>
    <t>2101</t>
  </si>
  <si>
    <t>1084</t>
  </si>
  <si>
    <t>2102</t>
  </si>
  <si>
    <t>1085</t>
  </si>
  <si>
    <t>2103</t>
  </si>
  <si>
    <t>1086</t>
  </si>
  <si>
    <t>2104</t>
  </si>
  <si>
    <t>1087</t>
  </si>
  <si>
    <t>2105</t>
  </si>
  <si>
    <t>Lands and Land Improvements</t>
  </si>
  <si>
    <t>1088</t>
  </si>
  <si>
    <t>2106</t>
  </si>
  <si>
    <t>1089</t>
  </si>
  <si>
    <t>2107</t>
  </si>
  <si>
    <t>1090</t>
  </si>
  <si>
    <t>2108</t>
  </si>
  <si>
    <t>Vehicle Leasing</t>
  </si>
  <si>
    <t>1091</t>
  </si>
  <si>
    <t>2109</t>
  </si>
  <si>
    <t>Intangible Assets</t>
  </si>
  <si>
    <t>1092</t>
  </si>
  <si>
    <t>2197</t>
  </si>
  <si>
    <t>Group Total 21</t>
  </si>
  <si>
    <t>1093</t>
  </si>
  <si>
    <t>1094</t>
  </si>
  <si>
    <t>1095</t>
  </si>
  <si>
    <t>2201</t>
  </si>
  <si>
    <t>Capital Transfers to Public Institutions</t>
  </si>
  <si>
    <t>1096</t>
  </si>
  <si>
    <t>2202</t>
  </si>
  <si>
    <t>Development Assistance</t>
  </si>
  <si>
    <t>2297</t>
  </si>
  <si>
    <t>Group Total 22</t>
  </si>
  <si>
    <t>1098</t>
  </si>
  <si>
    <t>1099</t>
  </si>
  <si>
    <t>Capital Grants</t>
  </si>
  <si>
    <t>1100</t>
  </si>
  <si>
    <t>2301</t>
  </si>
  <si>
    <t>Non-Public Institution and Persons</t>
  </si>
  <si>
    <t>2397</t>
  </si>
  <si>
    <t>Group Total 23</t>
  </si>
  <si>
    <t>1103</t>
  </si>
  <si>
    <t>Capacity Development</t>
  </si>
  <si>
    <t>1104</t>
  </si>
  <si>
    <t>2401</t>
  </si>
  <si>
    <t>Training and Capacity Building</t>
  </si>
  <si>
    <t>1105</t>
  </si>
  <si>
    <t>2497</t>
  </si>
  <si>
    <t>Group Total 24</t>
  </si>
  <si>
    <t>1106</t>
  </si>
  <si>
    <t>1107</t>
  </si>
  <si>
    <t>1108</t>
  </si>
  <si>
    <t>2501</t>
  </si>
  <si>
    <t>Restructuring</t>
  </si>
  <si>
    <t>1109</t>
  </si>
  <si>
    <t>2502</t>
  </si>
  <si>
    <t>Investment Expenditure</t>
  </si>
  <si>
    <t>1110</t>
  </si>
  <si>
    <t>2503</t>
  </si>
  <si>
    <t>Un-expected Expenditure</t>
  </si>
  <si>
    <t>1111</t>
  </si>
  <si>
    <t>2505</t>
  </si>
  <si>
    <t>1112</t>
  </si>
  <si>
    <t>2597</t>
  </si>
  <si>
    <t>Group Total 25</t>
  </si>
  <si>
    <t>1113</t>
  </si>
  <si>
    <t>1114</t>
  </si>
  <si>
    <t>2999</t>
  </si>
  <si>
    <t>grw</t>
  </si>
  <si>
    <t>Total - Capital Expenditure(Note 7 to 11)</t>
  </si>
  <si>
    <t>1115</t>
  </si>
  <si>
    <t>1116</t>
  </si>
  <si>
    <t>3999</t>
  </si>
  <si>
    <t>grx</t>
  </si>
  <si>
    <t>Project Total(Note 3 to 11)</t>
  </si>
  <si>
    <t>1117</t>
  </si>
  <si>
    <t>1118</t>
  </si>
  <si>
    <t>1119</t>
  </si>
  <si>
    <t>1120</t>
  </si>
  <si>
    <t>xxxy</t>
  </si>
  <si>
    <t>1121</t>
  </si>
  <si>
    <t>===</t>
  </si>
  <si>
    <t>==</t>
  </si>
  <si>
    <t>=============</t>
  </si>
  <si>
    <t>==========</t>
  </si>
  <si>
    <t>Details of reference votes &amp; fm=RF</t>
  </si>
  <si>
    <t>1122</t>
  </si>
  <si>
    <t>1205(i)</t>
  </si>
  <si>
    <t>1205(i)-Supply of News Papers</t>
  </si>
  <si>
    <t>1123</t>
  </si>
  <si>
    <t>1205(ii)</t>
  </si>
  <si>
    <t>1205(ii)-Consumable Goods</t>
  </si>
  <si>
    <t>1124</t>
  </si>
  <si>
    <t>1205(iii)</t>
  </si>
  <si>
    <t>1205(iii)-Sanitary Goods</t>
  </si>
  <si>
    <t>1125</t>
  </si>
  <si>
    <t>1409(xvi)</t>
  </si>
  <si>
    <t>1409(xvi)-Officers Trainings</t>
  </si>
  <si>
    <t>1126</t>
  </si>
  <si>
    <t>1409(xxv)</t>
  </si>
  <si>
    <t>1409(xxv)-Sanitary Services</t>
  </si>
  <si>
    <t>1127</t>
  </si>
  <si>
    <t>1409(xxxi)</t>
  </si>
  <si>
    <t>1409(xxxi)-Newspaper/Gazette Notices</t>
  </si>
  <si>
    <t>1128</t>
  </si>
  <si>
    <t>1409(xxxvi)</t>
  </si>
  <si>
    <t>1409(xxxvi)-Allowances for Interviews</t>
  </si>
  <si>
    <t>1129</t>
  </si>
  <si>
    <t>1409(xLiii)</t>
  </si>
  <si>
    <t>1409(xLiii)-Workshops, Seminars and Training</t>
  </si>
  <si>
    <t>1130</t>
  </si>
  <si>
    <t>1409(xLiv)</t>
  </si>
  <si>
    <t>1409(xLiv)-Service Agreements</t>
  </si>
  <si>
    <t>1131</t>
  </si>
  <si>
    <t>1409(xLix)</t>
  </si>
  <si>
    <t>1409(xLix)-Fees for Disciplinary Inquiries</t>
  </si>
  <si>
    <t>1132</t>
  </si>
  <si>
    <t>Details of reference votes &amp; fm=RF - End</t>
  </si>
  <si>
    <t>1133</t>
  </si>
  <si>
    <t>Programme:- 03</t>
  </si>
  <si>
    <t>Salaries and Wages</t>
  </si>
  <si>
    <t>Traveling - Domestic</t>
  </si>
  <si>
    <t>Fuel</t>
  </si>
  <si>
    <t>Other Supplies</t>
  </si>
  <si>
    <t>Plant, Machinery and Equipment</t>
  </si>
  <si>
    <t>Other Maintenance Expenditure</t>
  </si>
  <si>
    <t>Postal and communication</t>
  </si>
  <si>
    <t>Electricity and Water</t>
  </si>
  <si>
    <t>Rents, Rates and Local Taxes</t>
  </si>
  <si>
    <t>Property Loan Interest to Public Servant</t>
  </si>
  <si>
    <t>Other Recurrent Expenditure</t>
  </si>
  <si>
    <t>Total Recurrent Expenditure</t>
  </si>
  <si>
    <t>Rehab: &amp; Improv: of Capital Assets</t>
  </si>
  <si>
    <t>Buildings &amp; Structures</t>
  </si>
  <si>
    <t>Acquisitions</t>
  </si>
  <si>
    <t>Total Capital Expenditure</t>
  </si>
  <si>
    <t>Total Expenditure of the Programme</t>
  </si>
  <si>
    <t>24</t>
  </si>
  <si>
    <t>25</t>
  </si>
  <si>
    <t>30</t>
  </si>
  <si>
    <t>32</t>
  </si>
  <si>
    <t>33</t>
  </si>
  <si>
    <t>35</t>
  </si>
  <si>
    <t>36</t>
  </si>
  <si>
    <t>44</t>
  </si>
  <si>
    <t>Programme(03)</t>
  </si>
  <si>
    <t>IMP</t>
  </si>
  <si>
    <t>OPB</t>
  </si>
  <si>
    <t>ISS</t>
  </si>
  <si>
    <t>DR</t>
  </si>
  <si>
    <t>CR</t>
  </si>
  <si>
    <t>REF</t>
  </si>
  <si>
    <t>CLB</t>
  </si>
  <si>
    <t>-1</t>
  </si>
  <si>
    <t>DEP</t>
  </si>
  <si>
    <t>OPB1</t>
  </si>
  <si>
    <t>-2</t>
  </si>
  <si>
    <t>OPB2</t>
  </si>
  <si>
    <t>-3</t>
  </si>
  <si>
    <t>OPB3</t>
  </si>
  <si>
    <t>-4</t>
  </si>
  <si>
    <t>OPB4</t>
  </si>
  <si>
    <t>OPBT</t>
  </si>
  <si>
    <t>CR1</t>
  </si>
  <si>
    <t>CR2</t>
  </si>
  <si>
    <t>CR3</t>
  </si>
  <si>
    <t>CR4</t>
  </si>
  <si>
    <t>CRT</t>
  </si>
  <si>
    <t>DR1</t>
  </si>
  <si>
    <t>DR2</t>
  </si>
  <si>
    <t>DR3</t>
  </si>
  <si>
    <t>DR4</t>
  </si>
  <si>
    <t>DRT</t>
  </si>
  <si>
    <t>CL1</t>
  </si>
  <si>
    <t>CL2</t>
  </si>
  <si>
    <t>CL3</t>
  </si>
  <si>
    <t>CL4</t>
  </si>
  <si>
    <t>CLT</t>
  </si>
  <si>
    <t>60301</t>
  </si>
  <si>
    <t>DRL</t>
  </si>
  <si>
    <t>DRO</t>
  </si>
  <si>
    <t>CRL</t>
  </si>
  <si>
    <t>CRO</t>
  </si>
  <si>
    <t>SRNO 01</t>
  </si>
  <si>
    <t>SRNO 02</t>
  </si>
  <si>
    <t>SRNO 03</t>
  </si>
  <si>
    <t>SRNO 04</t>
  </si>
  <si>
    <t>SRNO 05</t>
  </si>
  <si>
    <t>SRNO 06</t>
  </si>
  <si>
    <t>SRNO 07</t>
  </si>
  <si>
    <t>SRNO 08</t>
  </si>
  <si>
    <t>SRNO 09</t>
  </si>
  <si>
    <t>SRNO 10</t>
  </si>
  <si>
    <t>SRNO 11</t>
  </si>
  <si>
    <t>FPER</t>
  </si>
  <si>
    <t>Statement of Financial Performance - Head:-603/202</t>
  </si>
  <si>
    <t>Non-Tax Revenue and Others</t>
  </si>
  <si>
    <t>Total Revenue Receipts(A)</t>
  </si>
  <si>
    <t>Treasury Imprest</t>
  </si>
  <si>
    <t>Advance Account Receipts - Advance to Provincial P</t>
  </si>
  <si>
    <t>Advance Account Receipts- Authorized Advance Accou</t>
  </si>
  <si>
    <t>Other General Ledger Accounts Receipts(note 1)</t>
  </si>
  <si>
    <t>Total Non Revenue Receipt(B)</t>
  </si>
  <si>
    <t>Total Revenue Receipts and Non Rev Rec C=A+B</t>
  </si>
  <si>
    <t>Remittances to Provincial Treasury(D)</t>
  </si>
  <si>
    <t>Net Revenue Receipts &amp; Non Revenue Receipts E=C-D</t>
  </si>
  <si>
    <t>Subsidies, Grants &amp; Transfers</t>
  </si>
  <si>
    <t>Total Recurrent Expenditure(F)</t>
  </si>
  <si>
    <t>Rehabilitation &amp; Improve: of Capital Assets</t>
  </si>
  <si>
    <t>Total Capital Expenditure(G)</t>
  </si>
  <si>
    <t>Advance Account Payments - Advance to Provincial P</t>
  </si>
  <si>
    <t>Advance Account Payments - Authorized Advance Acco</t>
  </si>
  <si>
    <t>Other General Ledger Accounts Payments (Note 2)</t>
  </si>
  <si>
    <t>Total Main Ledger Accounts(H)</t>
  </si>
  <si>
    <t>Imprest Balance as at 31 Dec 2019 J=E-I</t>
  </si>
  <si>
    <t>Balance as per the Imprest Reconcilliation Stateme</t>
  </si>
  <si>
    <t>FPOS</t>
  </si>
  <si>
    <t>Statement of Financial Position - Head:-603/2023</t>
  </si>
  <si>
    <t>01</t>
  </si>
  <si>
    <t>Property,Plant and Equipment</t>
  </si>
  <si>
    <t>04</t>
  </si>
  <si>
    <t>05</t>
  </si>
  <si>
    <t>06</t>
  </si>
  <si>
    <t>Cash &amp; Cash Eivalents - Cash/Bank Balance</t>
  </si>
  <si>
    <t>07</t>
  </si>
  <si>
    <t>08</t>
  </si>
  <si>
    <t>09</t>
  </si>
  <si>
    <t>Net Assets/Equity</t>
  </si>
  <si>
    <t>Net Worth to Treasury - to be settled</t>
  </si>
  <si>
    <t>12</t>
  </si>
  <si>
    <t>Property,Plant and Equipment Reserve</t>
  </si>
  <si>
    <t>13</t>
  </si>
  <si>
    <t>15</t>
  </si>
  <si>
    <t>16</t>
  </si>
  <si>
    <t>Deposit Accounts</t>
  </si>
  <si>
    <t>17</t>
  </si>
  <si>
    <t>18</t>
  </si>
  <si>
    <t>Total Liyabilities</t>
  </si>
  <si>
    <t>19</t>
  </si>
  <si>
    <t>CFLW</t>
  </si>
  <si>
    <t>Statement of Cash Flow - Head:-603/2023</t>
  </si>
  <si>
    <t>Fees, Fines, Penalties and Licenses</t>
  </si>
  <si>
    <t>Non Revenue Receipts - W&amp;OP Collection</t>
  </si>
  <si>
    <t>Revenue Collected for Other Departments</t>
  </si>
  <si>
    <t>Imprest Received from Provincial Treasury</t>
  </si>
  <si>
    <t>Recoveries from Advance - Advance to Provincial Pu</t>
  </si>
  <si>
    <t>Recoveries from Advance - Authorised Advance Accou</t>
  </si>
  <si>
    <t>14</t>
  </si>
  <si>
    <t>Subsidies &amp; Transfer Payments and Other Recurrent</t>
  </si>
  <si>
    <t>Imprest Settlement to Prov: Treasury</t>
  </si>
  <si>
    <t>Advance Payments - Advance to Provincial Public Of</t>
  </si>
  <si>
    <t>Advance Payments - Authorised Advance Accounts</t>
  </si>
  <si>
    <t>20</t>
  </si>
  <si>
    <t>21</t>
  </si>
  <si>
    <t>NET CASH FLOW FROM OPERATING ACTIVITIES(C )=(a)-(</t>
  </si>
  <si>
    <t>26</t>
  </si>
  <si>
    <t>27</t>
  </si>
  <si>
    <t>Interest Received from Investments</t>
  </si>
  <si>
    <t>28</t>
  </si>
  <si>
    <t>29</t>
  </si>
  <si>
    <t>Divestiture Proceeds &amp; Sale of Physical Assets</t>
  </si>
  <si>
    <t>31</t>
  </si>
  <si>
    <t>34</t>
  </si>
  <si>
    <t>Purchase/Construction &amp; Other Investment Expenditu</t>
  </si>
  <si>
    <t>Purchase/Construction/Investment Expendoture on ot</t>
  </si>
  <si>
    <t>37</t>
  </si>
  <si>
    <t>39</t>
  </si>
  <si>
    <t>40</t>
  </si>
  <si>
    <t>NET CASH FLOW FROM INVESTING ACTIVITIES( F)=(d)-(e</t>
  </si>
  <si>
    <t>41</t>
  </si>
  <si>
    <t>42</t>
  </si>
  <si>
    <t>NET CASH FLOWS FROM OPERATING &amp; INVESTMENT ACTIVIT</t>
  </si>
  <si>
    <t>43</t>
  </si>
  <si>
    <t>Cash Flows from Finacing Activities</t>
  </si>
  <si>
    <t>45</t>
  </si>
  <si>
    <t>46</t>
  </si>
  <si>
    <t>47</t>
  </si>
  <si>
    <t>Total Cash generated from Financing Activities  (h</t>
  </si>
  <si>
    <t>48</t>
  </si>
  <si>
    <t>49</t>
  </si>
  <si>
    <t>50</t>
  </si>
  <si>
    <t>51</t>
  </si>
  <si>
    <t>52</t>
  </si>
  <si>
    <t>53</t>
  </si>
  <si>
    <t>54</t>
  </si>
  <si>
    <t>NET CASH FLOW FROM FINANCING ACTIVITIES (J)=(h)-(i</t>
  </si>
  <si>
    <t>55</t>
  </si>
  <si>
    <t>56</t>
  </si>
  <si>
    <t>Net Movement in Cash   (k) =  (g) +j)</t>
  </si>
  <si>
    <t>57</t>
  </si>
  <si>
    <t>Opening Cash Balance as at  01st January</t>
  </si>
  <si>
    <t>58</t>
  </si>
  <si>
    <t>Closing Cash Balance as at 31st December</t>
  </si>
  <si>
    <t>59</t>
  </si>
  <si>
    <t>Cash Balance as at 31st December as per Imprest Ac</t>
  </si>
  <si>
    <t>60</t>
  </si>
  <si>
    <t xml:space="preserve">Co-operative Employees Commission </t>
  </si>
  <si>
    <t>North Central Province</t>
  </si>
  <si>
    <t>Expenditure Head No : 603</t>
  </si>
  <si>
    <t xml:space="preserve">       Signature and Name of  Chief Financial Officer /Chief Accountant / Head of Finance</t>
  </si>
  <si>
    <t xml:space="preserve">     …………………………………………...…………………………………………………..</t>
  </si>
  <si>
    <t>………………...………</t>
  </si>
  <si>
    <t xml:space="preserve">                      ……………………………………..…………………………………………..</t>
  </si>
  <si>
    <t xml:space="preserve">      …………….…………..</t>
  </si>
  <si>
    <t xml:space="preserve">                           Date</t>
  </si>
  <si>
    <t xml:space="preserve">     …………………………….……………………………………………………..</t>
  </si>
  <si>
    <t>.......................................................................................</t>
  </si>
  <si>
    <t>.........................................................................................................</t>
  </si>
  <si>
    <t>…………………………………………………………..</t>
  </si>
  <si>
    <t>Provincial Ministry / Department  : Co-operative Employees Commission,North Central Province.</t>
  </si>
  <si>
    <t>Revenue Accounting Officer : Co-operative Employees Commission,North Central Province.</t>
  </si>
  <si>
    <t xml:space="preserve">Revenue Accounting Officer : Co-operative Employees Commission,North Central Province. </t>
  </si>
  <si>
    <t>……………………………………….……………………..</t>
  </si>
  <si>
    <t xml:space="preserve">      (2) Other reasons- ....................................................</t>
  </si>
  <si>
    <t>……………………………………………………………………..</t>
  </si>
  <si>
    <t xml:space="preserve">Provincial Ministry / Department  : Co-operative Employees Commission,North Central Province. </t>
  </si>
  <si>
    <t>.........................................</t>
  </si>
  <si>
    <t>Provincial Ministry/Department : Co-operative Employees Commission,North Central Province.</t>
  </si>
  <si>
    <t>Assessment taxes foor the year 2023</t>
  </si>
  <si>
    <t>Municipl Commissioner,Main Congress,Anuradhapura</t>
  </si>
  <si>
    <t>NCP/COOPEC/1/1/67</t>
  </si>
  <si>
    <t>*** It is sufficient to show the total liabilities under the nature of the expenditure. ( eg.  Ovettime, Travelling ect. )</t>
  </si>
  <si>
    <t xml:space="preserve">Singer Sri Lanka </t>
  </si>
  <si>
    <t>Majesty Office Automation</t>
  </si>
  <si>
    <t>Annual Service Charges</t>
  </si>
  <si>
    <t>1409(XLIV)</t>
  </si>
  <si>
    <t xml:space="preserve"> …………………………………………………………..</t>
  </si>
  <si>
    <t>Rs. No</t>
  </si>
  <si>
    <t xml:space="preserve"> No </t>
  </si>
  <si>
    <t>………………………………………</t>
  </si>
  <si>
    <t>Ministry / Department / District Secretariat : Co-operative Employees Commission,North Central Province.</t>
  </si>
  <si>
    <t>Expenditure Head No: 603</t>
  </si>
  <si>
    <t>0081-001-7-1724489</t>
  </si>
  <si>
    <t>2023 December</t>
  </si>
  <si>
    <t>Peoples Bank, Anuradhapura</t>
  </si>
  <si>
    <t>Expenditure Head No. : 603</t>
  </si>
  <si>
    <t>Balance as per Departmental Books</t>
  </si>
  <si>
    <t>Balance as per Treasury Books</t>
  </si>
  <si>
    <t>Difference in balances</t>
  </si>
  <si>
    <t>Less than 01 Year</t>
  </si>
  <si>
    <t>01 - 02   Years</t>
  </si>
  <si>
    <t>More than 02 Years</t>
  </si>
  <si>
    <t>Reasons for the balances remain for more than 2 years</t>
  </si>
  <si>
    <t>Deposit Accoun No: 6000/0/0/603</t>
  </si>
  <si>
    <t>6000/0/0/603/1 Security Deposits</t>
  </si>
  <si>
    <t>6000/0/0/603/2 Tender Deposits</t>
  </si>
  <si>
    <t>6000/0/0/04/3 Miscellaneous Diposits</t>
  </si>
  <si>
    <t>Balance as at 01.01.2023</t>
  </si>
  <si>
    <t>I hereby certify that the  balance shown as at 01.01.2023 has been indicated in the Financial Statements of 2022 and it is the net value of all the assets acquired up to that point after deducting the disposals and comparable with the value in assets register and physical existence has been confirmed by the board of survey conducted in the year 2023.</t>
  </si>
  <si>
    <t>Expenditure Head  : 603</t>
  </si>
  <si>
    <t>Imprest Adjustment Balance as at 31st December 2023</t>
  </si>
  <si>
    <t>Non-submission of expenses due to restrictions on overtime employment.</t>
  </si>
  <si>
    <t>Restricting the performance of field travel duties.</t>
  </si>
  <si>
    <t>Non-submission of expenses due to negligence.</t>
  </si>
  <si>
    <t>Restricting field travel duties and restricting the release of fuel.</t>
  </si>
  <si>
    <t>Non-submission of expected expenses</t>
  </si>
  <si>
    <t>Non-submission of expenses as a permanent secretary has not been appointed in the post of Secretary (since he has been appointed to cover duties).</t>
  </si>
  <si>
    <t>Expenses of Rs.300,000 were borne only on the approval of the project.</t>
  </si>
  <si>
    <t>The project was not approved and the cost was not submitted.</t>
  </si>
  <si>
    <t>.............................................................................</t>
  </si>
  <si>
    <t>Limiting overtime employment, only a few officers of the office are left with provisions on overtime service.</t>
  </si>
  <si>
    <t>Restriction on field travel duties</t>
  </si>
  <si>
    <t>Due to negligence, the allocation was saved due to non-submission of expenses.</t>
  </si>
  <si>
    <t>Restriction of field travel duties and restrictions on the release of fuel</t>
  </si>
  <si>
    <t>Due to the absence of a permanent secretary in the post of Secretary (appointed to cover duties), the provision was saved due to non-submission of expenses.</t>
  </si>
  <si>
    <t xml:space="preserve">Expenditure of Rs.300,000 was incurred only on the approval of the project. </t>
  </si>
  <si>
    <t>Purchases will not be made due to non-approval of the project.</t>
  </si>
  <si>
    <t xml:space="preserve">  Reduction in the number of interviews scheduled as per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</si>
</sst>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 #,##0_-;_-* &quot;-&quot;_-;_-@_-"/>
    <numFmt numFmtId="166" formatCode="_(* #,##0_);_(* \(#,##0\);_(* &quot;-&quot;??_);_(@_)"/>
    <numFmt numFmtId="167" formatCode="_(* #,##0.000_);_(* \(#,##0.000\);_(* &quot;-&quot;??_);_(@_)"/>
    <numFmt numFmtId="168" formatCode="_(* #,##0_);[Red]_(* \(#,##0\);_(* &quot;-&quot;??_);_(@_)"/>
  </numFmts>
  <fonts count="108">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2"/>
      <color theme="1"/>
      <name val="Times New Roman"/>
      <family val="1"/>
    </font>
    <font>
      <b/>
      <sz val="14"/>
      <color theme="1"/>
      <name val="Times New Roman"/>
      <family val="1"/>
    </font>
    <font>
      <b/>
      <sz val="10"/>
      <color theme="1"/>
      <name val="Times New Roman"/>
      <family val="1"/>
    </font>
    <font>
      <b/>
      <sz val="16"/>
      <name val="Times New Roman"/>
      <family val="1"/>
    </font>
    <font>
      <b/>
      <sz val="14"/>
      <name val="Times New Roman"/>
      <family val="1"/>
    </font>
    <font>
      <sz val="11"/>
      <color indexed="8"/>
      <name val="Calibri"/>
      <family val="2"/>
    </font>
    <font>
      <b/>
      <sz val="12"/>
      <name val="Times New Roman"/>
      <family val="1"/>
    </font>
    <font>
      <b/>
      <u/>
      <sz val="12"/>
      <name val="Times New Roman"/>
      <family val="1"/>
    </font>
    <font>
      <sz val="12"/>
      <name val="Times New Roman"/>
      <family val="1"/>
    </font>
    <font>
      <b/>
      <sz val="12"/>
      <name val="Arial"/>
      <family val="2"/>
    </font>
    <font>
      <b/>
      <sz val="12"/>
      <color indexed="8"/>
      <name val="Times New Roman"/>
      <family val="1"/>
    </font>
    <font>
      <sz val="11"/>
      <name val="Times New Roman"/>
      <family val="1"/>
    </font>
    <font>
      <sz val="12"/>
      <color indexed="8"/>
      <name val="Times New Roman"/>
      <family val="1"/>
    </font>
    <font>
      <b/>
      <sz val="11"/>
      <name val="Times New Roman"/>
      <family val="1"/>
    </font>
    <font>
      <sz val="10"/>
      <name val="Arial"/>
      <family val="2"/>
    </font>
    <font>
      <sz val="11"/>
      <name val="Arial"/>
      <family val="2"/>
    </font>
    <font>
      <sz val="12"/>
      <name val="Arial"/>
      <family val="2"/>
    </font>
    <font>
      <sz val="9"/>
      <color indexed="8"/>
      <name val="Book Antiqua"/>
      <family val="1"/>
    </font>
    <font>
      <sz val="12"/>
      <color indexed="8"/>
      <name val="Book Antiqua"/>
      <family val="1"/>
    </font>
    <font>
      <sz val="12"/>
      <name val="Arial MT"/>
    </font>
    <font>
      <sz val="12"/>
      <color theme="1"/>
      <name val="Times New Roman"/>
      <family val="1"/>
    </font>
    <font>
      <b/>
      <sz val="11"/>
      <color theme="1"/>
      <name val="Calibri"/>
      <family val="2"/>
      <scheme val="minor"/>
    </font>
    <font>
      <sz val="12"/>
      <name val="Arial"/>
      <family val="2"/>
    </font>
    <font>
      <sz val="12"/>
      <name val="Iskoola Pota"/>
      <family val="2"/>
    </font>
    <font>
      <b/>
      <sz val="12"/>
      <name val="Iskoola Pota"/>
      <family val="2"/>
    </font>
    <font>
      <sz val="12"/>
      <name val="Thibus02STru"/>
    </font>
    <font>
      <b/>
      <sz val="12"/>
      <name val="Thibus02STru"/>
    </font>
    <font>
      <b/>
      <u/>
      <sz val="12"/>
      <name val="Iskoola Pota"/>
      <family val="2"/>
    </font>
    <font>
      <b/>
      <u/>
      <sz val="12"/>
      <name val="Thibus02STru"/>
    </font>
    <font>
      <sz val="10"/>
      <name val="Thibus02STru"/>
    </font>
    <font>
      <b/>
      <i/>
      <sz val="10"/>
      <name val="Thibus02STru"/>
    </font>
    <font>
      <b/>
      <sz val="10"/>
      <name val="Thibus02STru"/>
    </font>
    <font>
      <b/>
      <u/>
      <sz val="20"/>
      <name val="Iskoola Pota"/>
      <family val="2"/>
    </font>
    <font>
      <b/>
      <u/>
      <sz val="24"/>
      <name val="Iskoola Pota"/>
      <family val="2"/>
    </font>
    <font>
      <b/>
      <u/>
      <sz val="14"/>
      <name val="Iskoola Pota"/>
      <family val="2"/>
    </font>
    <font>
      <b/>
      <sz val="14"/>
      <name val="Thibus02STru"/>
    </font>
    <font>
      <b/>
      <sz val="16"/>
      <color theme="1"/>
      <name val="Times New Roman"/>
      <family val="1"/>
    </font>
    <font>
      <b/>
      <u/>
      <sz val="11"/>
      <color theme="1"/>
      <name val="Times New Roman"/>
      <family val="1"/>
    </font>
    <font>
      <sz val="16"/>
      <color theme="1"/>
      <name val="Times New Roman"/>
      <family val="1"/>
    </font>
    <font>
      <b/>
      <sz val="11"/>
      <color theme="1"/>
      <name val="Iskoola Pota"/>
      <family val="2"/>
    </font>
    <font>
      <b/>
      <u/>
      <sz val="26"/>
      <name val="Times New Roman"/>
      <family val="1"/>
    </font>
    <font>
      <b/>
      <u/>
      <sz val="16"/>
      <name val="Times New Roman"/>
      <family val="1"/>
    </font>
    <font>
      <sz val="8"/>
      <name val="Times New Roman"/>
      <family val="1"/>
    </font>
    <font>
      <b/>
      <u/>
      <sz val="20"/>
      <name val="Times New Roman"/>
      <family val="1"/>
    </font>
    <font>
      <b/>
      <u/>
      <sz val="24"/>
      <name val="Times New Roman"/>
      <family val="1"/>
    </font>
    <font>
      <b/>
      <u/>
      <sz val="18"/>
      <name val="Times New Roman"/>
      <family val="1"/>
    </font>
    <font>
      <b/>
      <u/>
      <sz val="14"/>
      <name val="Times New Roman"/>
      <family val="1"/>
    </font>
    <font>
      <sz val="10"/>
      <name val="Times New Roman"/>
      <family val="1"/>
    </font>
    <font>
      <b/>
      <u/>
      <sz val="22"/>
      <name val="Times New Roman"/>
      <family val="1"/>
    </font>
    <font>
      <b/>
      <u/>
      <sz val="22"/>
      <name val="Arial"/>
      <family val="2"/>
    </font>
    <font>
      <u/>
      <sz val="12"/>
      <name val="Times New Roman"/>
      <family val="1"/>
    </font>
    <font>
      <b/>
      <sz val="10"/>
      <name val="Ridi 17"/>
    </font>
    <font>
      <b/>
      <i/>
      <sz val="10"/>
      <name val="Times New Roman"/>
      <family val="1"/>
    </font>
    <font>
      <sz val="12"/>
      <name val="Thibus15STru"/>
    </font>
    <font>
      <b/>
      <sz val="18"/>
      <color theme="1"/>
      <name val="Times New Roman"/>
      <family val="1"/>
    </font>
    <font>
      <sz val="12"/>
      <color theme="1"/>
      <name val="Calibri"/>
      <family val="2"/>
      <scheme val="minor"/>
    </font>
    <font>
      <sz val="12"/>
      <name val="Kalaham"/>
    </font>
    <font>
      <sz val="11"/>
      <name val="Kalaham"/>
    </font>
    <font>
      <b/>
      <sz val="10"/>
      <name val="Iskoola Pota"/>
      <family val="2"/>
    </font>
    <font>
      <i/>
      <sz val="12"/>
      <color theme="1"/>
      <name val="Times New Roman"/>
      <family val="1"/>
    </font>
    <font>
      <b/>
      <sz val="13"/>
      <name val="Times New Roman"/>
      <family val="1"/>
    </font>
    <font>
      <b/>
      <i/>
      <sz val="11"/>
      <color theme="1"/>
      <name val="Calibri"/>
      <family val="2"/>
      <scheme val="minor"/>
    </font>
    <font>
      <sz val="18"/>
      <name val="Arial"/>
      <family val="2"/>
    </font>
    <font>
      <sz val="11"/>
      <color rgb="FF000000"/>
      <name val="Calibri"/>
      <family val="2"/>
      <scheme val="minor"/>
    </font>
    <font>
      <sz val="11"/>
      <color theme="1"/>
      <name val="Iskoola Pota"/>
      <family val="2"/>
    </font>
    <font>
      <b/>
      <sz val="14"/>
      <color theme="1"/>
      <name val="Calibri"/>
      <family val="2"/>
      <scheme val="minor"/>
    </font>
    <font>
      <sz val="12"/>
      <color theme="1"/>
      <name val="Iskoola Pota"/>
      <family val="2"/>
    </font>
    <font>
      <b/>
      <u/>
      <sz val="16"/>
      <color theme="1"/>
      <name val="Times New Roman"/>
      <family val="1"/>
    </font>
    <font>
      <u/>
      <sz val="16"/>
      <color theme="1"/>
      <name val="Times New Roman"/>
      <family val="1"/>
    </font>
    <font>
      <b/>
      <sz val="12"/>
      <color theme="1"/>
      <name val="Calibri"/>
      <family val="2"/>
      <scheme val="minor"/>
    </font>
    <font>
      <b/>
      <vertAlign val="superscript"/>
      <sz val="12"/>
      <color theme="1"/>
      <name val="Calibri"/>
      <family val="2"/>
      <scheme val="minor"/>
    </font>
    <font>
      <b/>
      <u/>
      <sz val="12"/>
      <name val="Calibri"/>
      <family val="2"/>
      <scheme val="minor"/>
    </font>
    <font>
      <sz val="12"/>
      <name val="Calibri"/>
      <family val="2"/>
      <scheme val="minor"/>
    </font>
    <font>
      <b/>
      <sz val="12"/>
      <name val="Calibri"/>
      <family val="2"/>
      <scheme val="minor"/>
    </font>
    <font>
      <sz val="12"/>
      <color indexed="8"/>
      <name val="Calibri"/>
      <family val="2"/>
      <scheme val="minor"/>
    </font>
    <font>
      <b/>
      <i/>
      <u/>
      <sz val="12"/>
      <name val="Calibri"/>
      <family val="2"/>
      <scheme val="minor"/>
    </font>
    <font>
      <b/>
      <vertAlign val="superscript"/>
      <sz val="12"/>
      <name val="Calibri"/>
      <family val="2"/>
      <scheme val="minor"/>
    </font>
    <font>
      <sz val="11"/>
      <color indexed="8"/>
      <name val="Calibri"/>
      <family val="2"/>
      <scheme val="minor"/>
    </font>
    <font>
      <b/>
      <sz val="11"/>
      <color indexed="8"/>
      <name val="Calibri"/>
      <family val="2"/>
      <scheme val="minor"/>
    </font>
    <font>
      <sz val="11"/>
      <name val="Calibri"/>
      <family val="2"/>
      <scheme val="minor"/>
    </font>
    <font>
      <b/>
      <sz val="11"/>
      <name val="Calibri"/>
      <family val="2"/>
      <scheme val="minor"/>
    </font>
    <font>
      <b/>
      <u/>
      <sz val="11"/>
      <color theme="1"/>
      <name val="Calibri"/>
      <family val="2"/>
      <scheme val="minor"/>
    </font>
    <font>
      <b/>
      <sz val="8"/>
      <color theme="1"/>
      <name val="Times New Roman"/>
      <family val="1"/>
    </font>
    <font>
      <sz val="10"/>
      <color theme="1"/>
      <name val="Times New Roman"/>
      <family val="1"/>
    </font>
    <font>
      <sz val="10"/>
      <name val="Calibri"/>
      <family val="2"/>
      <scheme val="minor"/>
    </font>
    <font>
      <b/>
      <sz val="10"/>
      <color theme="1"/>
      <name val="Calibri"/>
      <family val="2"/>
      <scheme val="minor"/>
    </font>
    <font>
      <b/>
      <sz val="11"/>
      <name val="Iskoola Pota"/>
      <family val="2"/>
    </font>
    <font>
      <b/>
      <sz val="12"/>
      <color theme="1"/>
      <name val="Iskoola Pota"/>
      <family val="2"/>
    </font>
    <font>
      <b/>
      <u/>
      <sz val="12"/>
      <color theme="1"/>
      <name val="Iskoola Pota"/>
      <family val="2"/>
    </font>
    <font>
      <b/>
      <sz val="16"/>
      <color theme="1"/>
      <name val="Calibri"/>
      <family val="2"/>
      <scheme val="minor"/>
    </font>
    <font>
      <sz val="9"/>
      <name val="Calibri"/>
      <family val="2"/>
      <scheme val="minor"/>
    </font>
    <font>
      <b/>
      <sz val="10"/>
      <name val="Calibri"/>
      <family val="2"/>
      <scheme val="minor"/>
    </font>
    <font>
      <b/>
      <sz val="9"/>
      <name val="Calibri"/>
      <family val="2"/>
      <scheme val="minor"/>
    </font>
    <font>
      <sz val="11"/>
      <name val="Iskoola Pota"/>
      <family val="2"/>
    </font>
    <font>
      <b/>
      <sz val="18"/>
      <name val="Times New Roman"/>
      <family val="1"/>
    </font>
    <font>
      <b/>
      <sz val="12"/>
      <color indexed="8"/>
      <name val="Calibri"/>
      <family val="2"/>
      <scheme val="minor"/>
    </font>
    <font>
      <sz val="14"/>
      <color theme="1"/>
      <name val="Calibri"/>
      <family val="2"/>
      <scheme val="minor"/>
    </font>
    <font>
      <sz val="12"/>
      <color rgb="FF202124"/>
      <name val="Arial"/>
      <family val="2"/>
    </font>
    <font>
      <b/>
      <sz val="14"/>
      <name val="Iskoola Pota"/>
      <family val="2"/>
    </font>
    <font>
      <b/>
      <sz val="14"/>
      <color theme="1"/>
      <name val="Iskoola Pota"/>
      <family val="2"/>
    </font>
    <font>
      <b/>
      <sz val="16"/>
      <color indexed="8"/>
      <name val="Times New Roman"/>
      <family val="1"/>
    </font>
    <font>
      <sz val="11"/>
      <name val="Thibus02STru"/>
    </font>
    <font>
      <b/>
      <sz val="14"/>
      <name val="Calibri"/>
      <family val="2"/>
      <scheme val="minor"/>
    </font>
    <font>
      <sz val="9"/>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57">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double">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style="double">
        <color indexed="64"/>
      </bottom>
      <diagonal/>
    </border>
  </borders>
  <cellStyleXfs count="44">
    <xf numFmtId="0" fontId="0" fillId="0" borderId="0"/>
    <xf numFmtId="43" fontId="1"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9" fontId="18"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26" fillId="0" borderId="0"/>
    <xf numFmtId="0" fontId="1" fillId="0" borderId="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18" fillId="0" borderId="0" applyFont="0" applyFill="0" applyBorder="0" applyAlignment="0" applyProtection="0"/>
    <xf numFmtId="0" fontId="20" fillId="0" borderId="0"/>
    <xf numFmtId="0" fontId="67" fillId="0" borderId="0"/>
  </cellStyleXfs>
  <cellXfs count="1157">
    <xf numFmtId="0" fontId="0" fillId="0" borderId="0" xfId="0"/>
    <xf numFmtId="0" fontId="2" fillId="0" borderId="0" xfId="0" applyFont="1" applyAlignment="1">
      <alignment wrapText="1"/>
    </xf>
    <xf numFmtId="166" fontId="0" fillId="0" borderId="0" xfId="1" applyNumberFormat="1" applyFont="1"/>
    <xf numFmtId="0" fontId="2" fillId="0" borderId="0" xfId="0" applyFont="1"/>
    <xf numFmtId="0" fontId="22" fillId="0" borderId="0" xfId="0" applyFont="1" applyFill="1"/>
    <xf numFmtId="0" fontId="11" fillId="0" borderId="0" xfId="0" applyFont="1" applyFill="1" applyAlignment="1">
      <alignment horizontal="center"/>
    </xf>
    <xf numFmtId="0" fontId="24" fillId="0" borderId="0" xfId="0" applyFont="1" applyFill="1"/>
    <xf numFmtId="0" fontId="12" fillId="0" borderId="0" xfId="0" applyFont="1" applyFill="1"/>
    <xf numFmtId="0" fontId="15" fillId="0" borderId="0" xfId="0" applyFont="1" applyFill="1"/>
    <xf numFmtId="0" fontId="0" fillId="0" borderId="0" xfId="0" applyFont="1" applyFill="1"/>
    <xf numFmtId="0" fontId="15" fillId="0" borderId="0" xfId="0" applyFont="1" applyFill="1" applyBorder="1"/>
    <xf numFmtId="0" fontId="42" fillId="0" borderId="0" xfId="0" applyFont="1"/>
    <xf numFmtId="3" fontId="12" fillId="0" borderId="0" xfId="42" applyNumberFormat="1" applyFont="1" applyAlignment="1"/>
    <xf numFmtId="0" fontId="20" fillId="0" borderId="0" xfId="42" applyAlignment="1"/>
    <xf numFmtId="4" fontId="10" fillId="0" borderId="0" xfId="42" applyNumberFormat="1" applyFont="1" applyAlignment="1"/>
    <xf numFmtId="4" fontId="29" fillId="0" borderId="0" xfId="42" applyNumberFormat="1" applyFont="1"/>
    <xf numFmtId="0" fontId="24" fillId="0" borderId="16" xfId="0" applyFont="1" applyBorder="1"/>
    <xf numFmtId="0" fontId="24" fillId="0" borderId="10" xfId="0" applyFont="1" applyBorder="1"/>
    <xf numFmtId="0" fontId="24" fillId="0" borderId="8" xfId="0" applyFont="1" applyBorder="1"/>
    <xf numFmtId="4" fontId="12" fillId="0" borderId="0" xfId="42" applyNumberFormat="1" applyFont="1"/>
    <xf numFmtId="0" fontId="12" fillId="0" borderId="0" xfId="42" applyFont="1" applyAlignment="1"/>
    <xf numFmtId="3" fontId="12" fillId="0" borderId="0" xfId="42" applyNumberFormat="1" applyFont="1" applyBorder="1" applyAlignment="1"/>
    <xf numFmtId="4" fontId="10" fillId="0" borderId="0" xfId="42" applyNumberFormat="1" applyFont="1"/>
    <xf numFmtId="4" fontId="12" fillId="0" borderId="0" xfId="42" applyNumberFormat="1" applyFont="1" applyAlignment="1">
      <alignment horizontal="left"/>
    </xf>
    <xf numFmtId="4" fontId="12" fillId="0" borderId="0" xfId="42" applyNumberFormat="1" applyFont="1" applyAlignment="1"/>
    <xf numFmtId="1" fontId="12" fillId="0" borderId="0" xfId="42" applyNumberFormat="1" applyFont="1" applyBorder="1" applyAlignment="1"/>
    <xf numFmtId="0" fontId="25" fillId="0" borderId="0" xfId="0" applyFont="1"/>
    <xf numFmtId="4" fontId="10" fillId="0" borderId="0" xfId="42" applyNumberFormat="1" applyFont="1" applyAlignment="1">
      <alignment horizontal="right"/>
    </xf>
    <xf numFmtId="4" fontId="39" fillId="0" borderId="0" xfId="42" applyNumberFormat="1" applyFont="1" applyBorder="1" applyAlignment="1">
      <alignment horizontal="center"/>
    </xf>
    <xf numFmtId="4" fontId="29" fillId="0" borderId="0" xfId="42" applyNumberFormat="1" applyFont="1" applyAlignment="1"/>
    <xf numFmtId="4" fontId="49" fillId="0" borderId="0" xfId="42" applyNumberFormat="1" applyFont="1" applyBorder="1" applyAlignment="1">
      <alignment horizontal="center"/>
    </xf>
    <xf numFmtId="4" fontId="12" fillId="0" borderId="0" xfId="42" applyNumberFormat="1" applyFont="1" applyAlignment="1">
      <alignment horizontal="center"/>
    </xf>
    <xf numFmtId="4" fontId="10" fillId="0" borderId="0" xfId="42" applyNumberFormat="1" applyFont="1" applyAlignment="1">
      <alignment horizontal="center"/>
    </xf>
    <xf numFmtId="4" fontId="11" fillId="0" borderId="0" xfId="42" applyNumberFormat="1" applyFont="1" applyAlignment="1">
      <alignment horizontal="center"/>
    </xf>
    <xf numFmtId="1" fontId="12" fillId="0" borderId="0" xfId="42" applyNumberFormat="1" applyFont="1" applyAlignment="1">
      <alignment horizontal="center"/>
    </xf>
    <xf numFmtId="4" fontId="12" fillId="0" borderId="0" xfId="42" applyNumberFormat="1" applyFont="1" applyBorder="1"/>
    <xf numFmtId="4" fontId="12" fillId="0" borderId="2" xfId="42" applyNumberFormat="1" applyFont="1" applyBorder="1"/>
    <xf numFmtId="4" fontId="11" fillId="0" borderId="0" xfId="42" applyNumberFormat="1" applyFont="1" applyAlignment="1"/>
    <xf numFmtId="4" fontId="11" fillId="0" borderId="0" xfId="42" applyNumberFormat="1" applyFont="1" applyAlignment="1">
      <alignment horizontal="center" wrapText="1"/>
    </xf>
    <xf numFmtId="3" fontId="12" fillId="0" borderId="0" xfId="42" applyNumberFormat="1" applyFont="1" applyAlignment="1">
      <alignment horizontal="left"/>
    </xf>
    <xf numFmtId="4" fontId="12" fillId="0" borderId="19" xfId="42" applyNumberFormat="1" applyFont="1" applyBorder="1"/>
    <xf numFmtId="3" fontId="10" fillId="0" borderId="20" xfId="42" applyNumberFormat="1" applyFont="1" applyBorder="1" applyAlignment="1">
      <alignment horizontal="center"/>
    </xf>
    <xf numFmtId="4" fontId="12" fillId="0" borderId="21" xfId="42" applyNumberFormat="1" applyFont="1" applyBorder="1"/>
    <xf numFmtId="4" fontId="10" fillId="0" borderId="25" xfId="42" applyNumberFormat="1" applyFont="1" applyBorder="1" applyAlignment="1">
      <alignment horizontal="left"/>
    </xf>
    <xf numFmtId="4" fontId="12" fillId="0" borderId="0" xfId="42" applyNumberFormat="1" applyFont="1" applyBorder="1" applyAlignment="1">
      <alignment horizontal="center"/>
    </xf>
    <xf numFmtId="3" fontId="12" fillId="0" borderId="2" xfId="42" applyNumberFormat="1" applyFont="1" applyBorder="1" applyAlignment="1">
      <alignment horizontal="center"/>
    </xf>
    <xf numFmtId="4" fontId="12" fillId="0" borderId="0" xfId="42" applyNumberFormat="1" applyFont="1" applyBorder="1" applyAlignment="1">
      <alignment horizontal="left"/>
    </xf>
    <xf numFmtId="0" fontId="12" fillId="0" borderId="0" xfId="42" applyFont="1"/>
    <xf numFmtId="0" fontId="20" fillId="0" borderId="0" xfId="42"/>
    <xf numFmtId="0" fontId="12" fillId="0" borderId="0" xfId="42" applyNumberFormat="1" applyFont="1" applyAlignment="1">
      <alignment horizontal="center"/>
    </xf>
    <xf numFmtId="0" fontId="50" fillId="0" borderId="0" xfId="42" applyFont="1" applyAlignment="1"/>
    <xf numFmtId="0" fontId="10" fillId="0" borderId="9" xfId="42" applyFont="1" applyBorder="1"/>
    <xf numFmtId="0" fontId="11" fillId="0" borderId="0" xfId="42" applyFont="1" applyAlignment="1">
      <alignment horizontal="center"/>
    </xf>
    <xf numFmtId="0" fontId="12" fillId="0" borderId="0" xfId="42" applyFont="1" applyAlignment="1">
      <alignment horizontal="center"/>
    </xf>
    <xf numFmtId="0" fontId="20" fillId="0" borderId="0" xfId="42" applyBorder="1"/>
    <xf numFmtId="0" fontId="10" fillId="0" borderId="0" xfId="42" applyFont="1"/>
    <xf numFmtId="0" fontId="12" fillId="0" borderId="2" xfId="42" applyFont="1" applyBorder="1"/>
    <xf numFmtId="0" fontId="12" fillId="0" borderId="0" xfId="42" applyFont="1" applyAlignment="1">
      <alignment horizontal="center" vertical="center"/>
    </xf>
    <xf numFmtId="0" fontId="10" fillId="0" borderId="4" xfId="42" applyFont="1" applyBorder="1" applyAlignment="1">
      <alignment horizontal="center" vertical="top" wrapText="1"/>
    </xf>
    <xf numFmtId="0" fontId="10" fillId="0" borderId="33" xfId="42" applyFont="1" applyBorder="1" applyAlignment="1">
      <alignment horizontal="center" vertical="top" wrapText="1"/>
    </xf>
    <xf numFmtId="0" fontId="10" fillId="0" borderId="4" xfId="42" applyFont="1" applyBorder="1" applyAlignment="1">
      <alignment horizontal="center" vertical="top"/>
    </xf>
    <xf numFmtId="0" fontId="12" fillId="0" borderId="4" xfId="42" applyFont="1" applyBorder="1" applyAlignment="1">
      <alignment horizontal="center" vertical="top" wrapText="1"/>
    </xf>
    <xf numFmtId="0" fontId="12" fillId="0" borderId="4" xfId="42" applyFont="1" applyBorder="1" applyAlignment="1">
      <alignment horizontal="center" wrapText="1"/>
    </xf>
    <xf numFmtId="0" fontId="12" fillId="0" borderId="13" xfId="42" applyFont="1" applyBorder="1" applyAlignment="1">
      <alignment horizontal="left"/>
    </xf>
    <xf numFmtId="0" fontId="12" fillId="0" borderId="9" xfId="42" applyFont="1" applyBorder="1"/>
    <xf numFmtId="0" fontId="12" fillId="0" borderId="8" xfId="42" applyFont="1" applyBorder="1"/>
    <xf numFmtId="0" fontId="12" fillId="0" borderId="33" xfId="42" applyFont="1" applyBorder="1"/>
    <xf numFmtId="0" fontId="12" fillId="0" borderId="4" xfId="42" applyFont="1" applyBorder="1"/>
    <xf numFmtId="0" fontId="12" fillId="0" borderId="17" xfId="42" applyFont="1" applyBorder="1" applyAlignment="1">
      <alignment horizontal="left"/>
    </xf>
    <xf numFmtId="0" fontId="12" fillId="0" borderId="1" xfId="42" applyFont="1" applyBorder="1"/>
    <xf numFmtId="0" fontId="12" fillId="0" borderId="12" xfId="42" applyFont="1" applyBorder="1"/>
    <xf numFmtId="0" fontId="12" fillId="0" borderId="16" xfId="42" applyFont="1" applyBorder="1"/>
    <xf numFmtId="0" fontId="12" fillId="0" borderId="6" xfId="42" applyFont="1" applyBorder="1"/>
    <xf numFmtId="0" fontId="12" fillId="0" borderId="10" xfId="42" applyFont="1" applyBorder="1"/>
    <xf numFmtId="0" fontId="12" fillId="0" borderId="17" xfId="42" applyFont="1" applyBorder="1"/>
    <xf numFmtId="0" fontId="10" fillId="0" borderId="1" xfId="42" applyFont="1" applyBorder="1"/>
    <xf numFmtId="0" fontId="12" fillId="0" borderId="14" xfId="42" applyFont="1" applyBorder="1"/>
    <xf numFmtId="0" fontId="12" fillId="0" borderId="27" xfId="42" applyFont="1" applyBorder="1"/>
    <xf numFmtId="0" fontId="12" fillId="0" borderId="0" xfId="42" applyFont="1" applyBorder="1"/>
    <xf numFmtId="0" fontId="10" fillId="0" borderId="0" xfId="42" applyFont="1" applyBorder="1"/>
    <xf numFmtId="0" fontId="12" fillId="0" borderId="0" xfId="42" applyFont="1" applyAlignment="1">
      <alignment horizontal="left" vertical="top"/>
    </xf>
    <xf numFmtId="0" fontId="20" fillId="0" borderId="0" xfId="42" applyAlignment="1">
      <alignment vertical="top"/>
    </xf>
    <xf numFmtId="4" fontId="50" fillId="0" borderId="0" xfId="42" applyNumberFormat="1" applyFont="1" applyBorder="1" applyAlignment="1">
      <alignment horizontal="center"/>
    </xf>
    <xf numFmtId="4" fontId="12" fillId="0" borderId="10" xfId="42" applyNumberFormat="1" applyFont="1" applyBorder="1" applyAlignment="1"/>
    <xf numFmtId="4" fontId="12" fillId="0" borderId="10" xfId="42" applyNumberFormat="1" applyFont="1" applyBorder="1" applyAlignment="1">
      <alignment horizontal="center"/>
    </xf>
    <xf numFmtId="4" fontId="46" fillId="0" borderId="10" xfId="42" applyNumberFormat="1" applyFont="1" applyBorder="1" applyAlignment="1">
      <alignment horizontal="center"/>
    </xf>
    <xf numFmtId="4" fontId="12" fillId="0" borderId="11" xfId="42" applyNumberFormat="1" applyFont="1" applyBorder="1" applyAlignment="1">
      <alignment horizontal="center"/>
    </xf>
    <xf numFmtId="4" fontId="46" fillId="0" borderId="29" xfId="42" applyNumberFormat="1" applyFont="1" applyBorder="1" applyAlignment="1"/>
    <xf numFmtId="4" fontId="12" fillId="0" borderId="0" xfId="42" applyNumberFormat="1" applyFont="1" applyBorder="1" applyAlignment="1"/>
    <xf numFmtId="0" fontId="27" fillId="0" borderId="0" xfId="42" applyFont="1"/>
    <xf numFmtId="4" fontId="12" fillId="0" borderId="28" xfId="42" applyNumberFormat="1" applyFont="1" applyBorder="1" applyAlignment="1"/>
    <xf numFmtId="4" fontId="47" fillId="0" borderId="0" xfId="42" applyNumberFormat="1" applyFont="1" applyBorder="1" applyAlignment="1">
      <alignment horizontal="center"/>
    </xf>
    <xf numFmtId="4" fontId="38" fillId="0" borderId="0" xfId="42" applyNumberFormat="1" applyFont="1" applyBorder="1" applyAlignment="1">
      <alignment horizontal="center"/>
    </xf>
    <xf numFmtId="4" fontId="36" fillId="0" borderId="0" xfId="42" applyNumberFormat="1" applyFont="1" applyBorder="1" applyAlignment="1">
      <alignment horizontal="center"/>
    </xf>
    <xf numFmtId="4" fontId="10" fillId="0" borderId="19" xfId="42" applyNumberFormat="1" applyFont="1" applyBorder="1" applyAlignment="1">
      <alignment horizontal="center" vertical="center" wrapText="1"/>
    </xf>
    <xf numFmtId="0" fontId="48" fillId="0" borderId="0" xfId="42" applyFont="1" applyBorder="1" applyAlignment="1"/>
    <xf numFmtId="0" fontId="37" fillId="0" borderId="0" xfId="42" applyFont="1" applyBorder="1" applyAlignment="1"/>
    <xf numFmtId="0" fontId="12" fillId="0" borderId="0" xfId="42" applyNumberFormat="1" applyFont="1" applyAlignment="1">
      <alignment horizontal="right"/>
    </xf>
    <xf numFmtId="0" fontId="45" fillId="0" borderId="0" xfId="42" applyFont="1" applyBorder="1" applyAlignment="1">
      <alignment horizontal="center"/>
    </xf>
    <xf numFmtId="0" fontId="49" fillId="0" borderId="0" xfId="42" applyNumberFormat="1" applyFont="1" applyBorder="1" applyAlignment="1">
      <alignment horizontal="center"/>
    </xf>
    <xf numFmtId="0" fontId="10" fillId="0" borderId="0" xfId="42" applyFont="1" applyAlignment="1">
      <alignment horizontal="left"/>
    </xf>
    <xf numFmtId="0" fontId="10" fillId="0" borderId="0" xfId="42" applyFont="1" applyAlignment="1">
      <alignment horizontal="center"/>
    </xf>
    <xf numFmtId="0" fontId="11" fillId="0" borderId="0" xfId="42" applyFont="1" applyBorder="1" applyAlignment="1">
      <alignment horizontal="center"/>
    </xf>
    <xf numFmtId="0" fontId="31" fillId="0" borderId="0" xfId="42" applyFont="1" applyBorder="1" applyAlignment="1"/>
    <xf numFmtId="0" fontId="54" fillId="0" borderId="0" xfId="42" applyFont="1" applyAlignment="1">
      <alignment horizontal="center"/>
    </xf>
    <xf numFmtId="0" fontId="10" fillId="0" borderId="0" xfId="42" applyFont="1" applyAlignment="1">
      <alignment horizontal="center" vertical="top"/>
    </xf>
    <xf numFmtId="0" fontId="10" fillId="0" borderId="0" xfId="42" applyNumberFormat="1" applyFont="1" applyBorder="1" applyAlignment="1">
      <alignment horizontal="justify" vertical="top" wrapText="1"/>
    </xf>
    <xf numFmtId="0" fontId="10" fillId="0" borderId="0" xfId="42" applyFont="1" applyAlignment="1">
      <alignment horizontal="left" vertical="top"/>
    </xf>
    <xf numFmtId="0" fontId="12" fillId="0" borderId="0" xfId="42" applyFont="1" applyAlignment="1">
      <alignment horizontal="left"/>
    </xf>
    <xf numFmtId="4" fontId="28" fillId="0" borderId="0" xfId="42" applyNumberFormat="1" applyFont="1" applyAlignment="1">
      <alignment horizontal="right"/>
    </xf>
    <xf numFmtId="4" fontId="36" fillId="0" borderId="0" xfId="42" applyNumberFormat="1" applyFont="1" applyBorder="1" applyAlignment="1">
      <alignment vertical="center"/>
    </xf>
    <xf numFmtId="4" fontId="27" fillId="0" borderId="0" xfId="42" applyNumberFormat="1" applyFont="1" applyAlignment="1"/>
    <xf numFmtId="4" fontId="11" fillId="0" borderId="10" xfId="42" applyNumberFormat="1" applyFont="1" applyBorder="1" applyAlignment="1">
      <alignment horizontal="left" wrapText="1"/>
    </xf>
    <xf numFmtId="4" fontId="12" fillId="0" borderId="6" xfId="42" applyNumberFormat="1" applyFont="1" applyBorder="1" applyAlignment="1"/>
    <xf numFmtId="4" fontId="12" fillId="0" borderId="24" xfId="42" applyNumberFormat="1" applyFont="1" applyBorder="1" applyAlignment="1"/>
    <xf numFmtId="1" fontId="11" fillId="0" borderId="23" xfId="42" applyNumberFormat="1" applyFont="1" applyBorder="1" applyAlignment="1">
      <alignment wrapText="1"/>
    </xf>
    <xf numFmtId="4" fontId="11" fillId="0" borderId="10" xfId="42" applyNumberFormat="1" applyFont="1" applyBorder="1" applyAlignment="1"/>
    <xf numFmtId="1" fontId="11" fillId="0" borderId="10" xfId="42" applyNumberFormat="1" applyFont="1" applyBorder="1" applyAlignment="1">
      <alignment wrapText="1"/>
    </xf>
    <xf numFmtId="1" fontId="12" fillId="0" borderId="30" xfId="42" applyNumberFormat="1" applyFont="1" applyBorder="1" applyAlignment="1"/>
    <xf numFmtId="4" fontId="12" fillId="0" borderId="10" xfId="42" applyNumberFormat="1" applyFont="1" applyBorder="1" applyAlignment="1">
      <alignment horizontal="left"/>
    </xf>
    <xf numFmtId="1" fontId="12" fillId="0" borderId="10" xfId="42" applyNumberFormat="1" applyFont="1" applyBorder="1" applyAlignment="1">
      <alignment horizontal="center"/>
    </xf>
    <xf numFmtId="1" fontId="12" fillId="0" borderId="30" xfId="42" applyNumberFormat="1" applyFont="1" applyBorder="1" applyAlignment="1">
      <alignment horizontal="center"/>
    </xf>
    <xf numFmtId="1" fontId="46" fillId="0" borderId="30" xfId="42" applyNumberFormat="1" applyFont="1" applyBorder="1" applyAlignment="1">
      <alignment horizontal="center"/>
    </xf>
    <xf numFmtId="4" fontId="12" fillId="0" borderId="6" xfId="42" applyNumberFormat="1" applyFont="1" applyBorder="1" applyAlignment="1">
      <alignment horizontal="left"/>
    </xf>
    <xf numFmtId="4" fontId="11" fillId="0" borderId="10" xfId="42" applyNumberFormat="1" applyFont="1" applyBorder="1" applyAlignment="1">
      <alignment horizontal="left"/>
    </xf>
    <xf numFmtId="4" fontId="12" fillId="0" borderId="31" xfId="42" applyNumberFormat="1" applyFont="1" applyBorder="1" applyAlignment="1"/>
    <xf numFmtId="4" fontId="12" fillId="0" borderId="7" xfId="42" applyNumberFormat="1" applyFont="1" applyBorder="1" applyAlignment="1"/>
    <xf numFmtId="1" fontId="12" fillId="0" borderId="31" xfId="42" applyNumberFormat="1" applyFont="1" applyBorder="1" applyAlignment="1"/>
    <xf numFmtId="1" fontId="12" fillId="0" borderId="25" xfId="42" applyNumberFormat="1" applyFont="1" applyBorder="1" applyAlignment="1"/>
    <xf numFmtId="4" fontId="30" fillId="0" borderId="0" xfId="42" applyNumberFormat="1" applyFont="1" applyAlignment="1"/>
    <xf numFmtId="4" fontId="32" fillId="0" borderId="0" xfId="42" applyNumberFormat="1" applyFont="1" applyAlignment="1">
      <alignment horizontal="centerContinuous"/>
    </xf>
    <xf numFmtId="4" fontId="29" fillId="0" borderId="0" xfId="42" applyNumberFormat="1" applyFont="1" applyAlignment="1">
      <alignment horizontal="centerContinuous"/>
    </xf>
    <xf numFmtId="0" fontId="49" fillId="0" borderId="0" xfId="42" applyFont="1" applyAlignment="1"/>
    <xf numFmtId="4" fontId="8" fillId="0" borderId="0" xfId="42" applyNumberFormat="1" applyFont="1" applyAlignment="1">
      <alignment horizontal="left"/>
    </xf>
    <xf numFmtId="4" fontId="39" fillId="0" borderId="0" xfId="42" applyNumberFormat="1" applyFont="1" applyAlignment="1">
      <alignment horizontal="centerContinuous"/>
    </xf>
    <xf numFmtId="4" fontId="39" fillId="0" borderId="0" xfId="42" applyNumberFormat="1" applyFont="1" applyAlignment="1"/>
    <xf numFmtId="4" fontId="39" fillId="0" borderId="0" xfId="42" applyNumberFormat="1" applyFont="1" applyAlignment="1">
      <alignment horizontal="center"/>
    </xf>
    <xf numFmtId="0" fontId="49" fillId="0" borderId="0" xfId="42" applyFont="1" applyBorder="1" applyAlignment="1">
      <alignment vertical="center"/>
    </xf>
    <xf numFmtId="0" fontId="8" fillId="0" borderId="0" xfId="42" applyFont="1" applyBorder="1" applyAlignment="1"/>
    <xf numFmtId="0" fontId="12" fillId="0" borderId="0" xfId="42" applyFont="1" applyBorder="1" applyAlignment="1"/>
    <xf numFmtId="0" fontId="10" fillId="0" borderId="0" xfId="42" applyFont="1" applyBorder="1" applyAlignment="1"/>
    <xf numFmtId="0" fontId="10" fillId="0" borderId="0" xfId="42" applyFont="1" applyBorder="1" applyAlignment="1">
      <alignment horizontal="center" vertical="center"/>
    </xf>
    <xf numFmtId="0" fontId="12" fillId="0" borderId="0" xfId="42" applyFont="1" applyBorder="1" applyAlignment="1">
      <alignment horizontal="center" vertical="center"/>
    </xf>
    <xf numFmtId="4" fontId="33" fillId="0" borderId="0" xfId="42" applyNumberFormat="1" applyFont="1" applyAlignment="1"/>
    <xf numFmtId="0" fontId="10" fillId="0" borderId="0" xfId="42" applyFont="1" applyAlignment="1"/>
    <xf numFmtId="4" fontId="51" fillId="0" borderId="0" xfId="42" applyNumberFormat="1" applyFont="1" applyAlignment="1"/>
    <xf numFmtId="4" fontId="56" fillId="0" borderId="0" xfId="42" applyNumberFormat="1" applyFont="1" applyAlignment="1"/>
    <xf numFmtId="4" fontId="34" fillId="0" borderId="0" xfId="42" applyNumberFormat="1" applyFont="1" applyAlignment="1"/>
    <xf numFmtId="4" fontId="35" fillId="0" borderId="0" xfId="42" applyNumberFormat="1" applyFont="1" applyAlignment="1"/>
    <xf numFmtId="4" fontId="34" fillId="0" borderId="0" xfId="42" applyNumberFormat="1" applyFont="1" applyAlignment="1">
      <alignment horizontal="left"/>
    </xf>
    <xf numFmtId="4" fontId="12" fillId="0" borderId="0" xfId="42" applyNumberFormat="1" applyFont="1" applyBorder="1" applyAlignment="1">
      <alignment vertical="top"/>
    </xf>
    <xf numFmtId="0" fontId="10" fillId="0" borderId="0" xfId="42" applyFont="1" applyBorder="1" applyAlignment="1">
      <alignment vertical="top" wrapText="1"/>
    </xf>
    <xf numFmtId="0" fontId="10" fillId="0" borderId="0" xfId="42" applyFont="1" applyBorder="1" applyAlignment="1">
      <alignment horizontal="center" vertical="top" wrapText="1"/>
    </xf>
    <xf numFmtId="4" fontId="57" fillId="0" borderId="0" xfId="42" applyNumberFormat="1" applyFont="1" applyAlignment="1"/>
    <xf numFmtId="3" fontId="12" fillId="0" borderId="0" xfId="42" applyNumberFormat="1" applyFont="1" applyAlignment="1"/>
    <xf numFmtId="3" fontId="12" fillId="0" borderId="0" xfId="42" applyNumberFormat="1" applyFont="1" applyAlignment="1"/>
    <xf numFmtId="3" fontId="12" fillId="0" borderId="0" xfId="42" applyNumberFormat="1" applyFont="1" applyFill="1"/>
    <xf numFmtId="0" fontId="24" fillId="0" borderId="0" xfId="0" applyFont="1"/>
    <xf numFmtId="0" fontId="40" fillId="0" borderId="0" xfId="0" applyFont="1" applyAlignment="1">
      <alignment horizontal="justify" vertical="center"/>
    </xf>
    <xf numFmtId="0" fontId="42" fillId="0" borderId="0" xfId="0" applyFont="1" applyAlignment="1">
      <alignment horizontal="justify" vertical="center"/>
    </xf>
    <xf numFmtId="0" fontId="72" fillId="0" borderId="0" xfId="0" applyFont="1" applyAlignment="1">
      <alignment horizontal="left" vertical="center"/>
    </xf>
    <xf numFmtId="0" fontId="72" fillId="0" borderId="0" xfId="0" applyFont="1" applyAlignment="1">
      <alignment horizontal="justify" vertical="center"/>
    </xf>
    <xf numFmtId="0" fontId="20" fillId="0" borderId="0" xfId="42" applyAlignment="1"/>
    <xf numFmtId="0" fontId="12" fillId="0" borderId="0" xfId="42" applyFont="1" applyAlignment="1"/>
    <xf numFmtId="4" fontId="46" fillId="0" borderId="0" xfId="42" applyNumberFormat="1" applyFont="1" applyBorder="1" applyAlignment="1"/>
    <xf numFmtId="4" fontId="10" fillId="0" borderId="0" xfId="42" applyNumberFormat="1" applyFont="1" applyBorder="1"/>
    <xf numFmtId="4" fontId="10" fillId="0" borderId="4" xfId="42" applyNumberFormat="1" applyFont="1" applyBorder="1" applyAlignment="1">
      <alignment horizontal="center" vertical="center" wrapText="1"/>
    </xf>
    <xf numFmtId="4" fontId="10" fillId="0" borderId="4" xfId="42" applyNumberFormat="1" applyFont="1" applyBorder="1" applyAlignment="1">
      <alignment horizontal="center" vertical="center"/>
    </xf>
    <xf numFmtId="4" fontId="12" fillId="0" borderId="16" xfId="42" applyNumberFormat="1" applyFont="1" applyBorder="1" applyAlignment="1"/>
    <xf numFmtId="4" fontId="12" fillId="0" borderId="16" xfId="42" applyNumberFormat="1" applyFont="1" applyBorder="1" applyAlignment="1">
      <alignment horizontal="center"/>
    </xf>
    <xf numFmtId="4" fontId="10" fillId="0" borderId="16" xfId="42" applyNumberFormat="1" applyFont="1" applyBorder="1"/>
    <xf numFmtId="4" fontId="17" fillId="0" borderId="16" xfId="42" applyNumberFormat="1" applyFont="1" applyBorder="1" applyAlignment="1">
      <alignment horizontal="center" vertical="center" wrapText="1"/>
    </xf>
    <xf numFmtId="4" fontId="51" fillId="0" borderId="10" xfId="42" applyNumberFormat="1" applyFont="1" applyBorder="1" applyAlignment="1">
      <alignment horizontal="center" wrapText="1"/>
    </xf>
    <xf numFmtId="4" fontId="10" fillId="0" borderId="10" xfId="42" applyNumberFormat="1" applyFont="1" applyBorder="1"/>
    <xf numFmtId="4" fontId="12" fillId="0" borderId="10" xfId="42" applyNumberFormat="1" applyFont="1" applyBorder="1" applyAlignment="1">
      <alignment horizontal="right" vertical="top"/>
    </xf>
    <xf numFmtId="4" fontId="12" fillId="0" borderId="14" xfId="42" applyNumberFormat="1" applyFont="1" applyBorder="1" applyAlignment="1"/>
    <xf numFmtId="4" fontId="12" fillId="0" borderId="10" xfId="42" quotePrefix="1" applyNumberFormat="1" applyFont="1" applyBorder="1" applyAlignment="1">
      <alignment horizontal="center"/>
    </xf>
    <xf numFmtId="4" fontId="46" fillId="0" borderId="10" xfId="42" applyNumberFormat="1" applyFont="1" applyBorder="1" applyAlignment="1"/>
    <xf numFmtId="4" fontId="12" fillId="0" borderId="8" xfId="42" applyNumberFormat="1" applyFont="1" applyBorder="1" applyAlignment="1"/>
    <xf numFmtId="4" fontId="46" fillId="0" borderId="4" xfId="42" applyNumberFormat="1" applyFont="1" applyBorder="1" applyAlignment="1"/>
    <xf numFmtId="4" fontId="10" fillId="0" borderId="0" xfId="42" applyNumberFormat="1" applyFont="1" applyBorder="1" applyAlignment="1">
      <alignment horizontal="right"/>
    </xf>
    <xf numFmtId="3" fontId="12" fillId="0" borderId="0" xfId="42" applyNumberFormat="1" applyFont="1" applyBorder="1" applyAlignment="1"/>
    <xf numFmtId="4" fontId="29" fillId="0" borderId="4" xfId="42" applyNumberFormat="1" applyFont="1" applyBorder="1" applyAlignment="1"/>
    <xf numFmtId="4" fontId="29" fillId="0" borderId="8" xfId="42" applyNumberFormat="1" applyFont="1" applyBorder="1" applyAlignment="1"/>
    <xf numFmtId="4" fontId="12" fillId="0" borderId="0" xfId="42" applyNumberFormat="1" applyFont="1" applyFill="1" applyBorder="1" applyAlignment="1"/>
    <xf numFmtId="0" fontId="10" fillId="0" borderId="8" xfId="42" applyFont="1" applyBorder="1" applyAlignment="1">
      <alignment vertical="center" wrapText="1"/>
    </xf>
    <xf numFmtId="0" fontId="10" fillId="0" borderId="13" xfId="42" applyFont="1" applyBorder="1" applyAlignment="1">
      <alignment vertical="center" wrapText="1"/>
    </xf>
    <xf numFmtId="0" fontId="12" fillId="0" borderId="9" xfId="42" applyFont="1" applyBorder="1" applyAlignment="1">
      <alignment vertical="top" wrapText="1"/>
    </xf>
    <xf numFmtId="0" fontId="10" fillId="0" borderId="1" xfId="42" applyFont="1" applyBorder="1" applyAlignment="1">
      <alignment vertical="top" wrapText="1"/>
    </xf>
    <xf numFmtId="0" fontId="10" fillId="0" borderId="8" xfId="42" applyFont="1" applyBorder="1" applyAlignment="1">
      <alignment horizontal="center" vertical="center" wrapText="1"/>
    </xf>
    <xf numFmtId="0" fontId="12" fillId="0" borderId="8" xfId="42" applyFont="1" applyBorder="1" applyAlignment="1">
      <alignment vertical="top" wrapText="1"/>
    </xf>
    <xf numFmtId="0" fontId="10" fillId="0" borderId="4" xfId="42" applyFont="1" applyBorder="1" applyAlignment="1">
      <alignment vertical="top" wrapText="1"/>
    </xf>
    <xf numFmtId="0" fontId="10" fillId="0" borderId="12" xfId="42" applyFont="1" applyBorder="1" applyAlignment="1">
      <alignment horizontal="center" vertical="center" wrapText="1"/>
    </xf>
    <xf numFmtId="0" fontId="10" fillId="0" borderId="33" xfId="42" applyFont="1" applyBorder="1" applyAlignment="1">
      <alignment vertical="top" wrapText="1"/>
    </xf>
    <xf numFmtId="0" fontId="59" fillId="0" borderId="0" xfId="0" applyFont="1"/>
    <xf numFmtId="1" fontId="0" fillId="0" borderId="0" xfId="0" applyNumberFormat="1"/>
    <xf numFmtId="168" fontId="0" fillId="0" borderId="0" xfId="0" applyNumberFormat="1" applyFont="1" applyFill="1"/>
    <xf numFmtId="168" fontId="25" fillId="0" borderId="0" xfId="1" applyNumberFormat="1" applyFont="1" applyFill="1" applyBorder="1"/>
    <xf numFmtId="0" fontId="76" fillId="0" borderId="10" xfId="24" applyFont="1" applyFill="1" applyBorder="1"/>
    <xf numFmtId="0" fontId="76" fillId="0" borderId="10" xfId="24" applyFont="1" applyFill="1" applyBorder="1" applyAlignment="1">
      <alignment vertical="top" wrapText="1"/>
    </xf>
    <xf numFmtId="0" fontId="5" fillId="0" borderId="0" xfId="0" applyFont="1" applyFill="1"/>
    <xf numFmtId="0" fontId="86" fillId="0" borderId="10" xfId="0" quotePrefix="1" applyFont="1" applyFill="1" applyBorder="1" applyAlignment="1">
      <alignment horizontal="center" wrapText="1"/>
    </xf>
    <xf numFmtId="164" fontId="2" fillId="0" borderId="10" xfId="0" applyNumberFormat="1" applyFont="1" applyFill="1" applyBorder="1" applyAlignment="1">
      <alignment wrapText="1"/>
    </xf>
    <xf numFmtId="0" fontId="87" fillId="0" borderId="10" xfId="0" applyFont="1" applyFill="1" applyBorder="1" applyAlignment="1">
      <alignment wrapText="1"/>
    </xf>
    <xf numFmtId="0" fontId="86" fillId="0" borderId="10" xfId="0" applyFont="1" applyFill="1" applyBorder="1" applyAlignment="1">
      <alignment horizontal="center" wrapText="1"/>
    </xf>
    <xf numFmtId="0" fontId="87" fillId="0" borderId="8" xfId="0" applyFont="1" applyFill="1" applyBorder="1" applyAlignment="1">
      <alignment wrapText="1"/>
    </xf>
    <xf numFmtId="0" fontId="0" fillId="0" borderId="0" xfId="0" applyFill="1"/>
    <xf numFmtId="0" fontId="86" fillId="0" borderId="8" xfId="0" quotePrefix="1" applyFont="1" applyFill="1" applyBorder="1" applyAlignment="1">
      <alignment horizontal="center" wrapText="1"/>
    </xf>
    <xf numFmtId="0" fontId="86" fillId="0" borderId="8" xfId="0" applyFont="1" applyFill="1" applyBorder="1" applyAlignment="1">
      <alignment horizontal="center" wrapText="1"/>
    </xf>
    <xf numFmtId="3" fontId="76" fillId="0" borderId="0" xfId="42" applyNumberFormat="1" applyFont="1" applyAlignment="1"/>
    <xf numFmtId="3" fontId="76" fillId="0" borderId="0" xfId="42" applyNumberFormat="1" applyFont="1" applyBorder="1" applyAlignment="1"/>
    <xf numFmtId="0" fontId="43" fillId="0" borderId="16" xfId="0" applyFont="1" applyFill="1" applyBorder="1" applyAlignment="1">
      <alignment horizontal="center" vertical="center" wrapText="1"/>
    </xf>
    <xf numFmtId="0" fontId="2" fillId="0" borderId="0" xfId="0" applyFont="1" applyFill="1"/>
    <xf numFmtId="0" fontId="0" fillId="0" borderId="10" xfId="0" applyBorder="1"/>
    <xf numFmtId="0" fontId="0" fillId="0" borderId="16" xfId="0" applyBorder="1" applyAlignment="1">
      <alignment horizontal="center"/>
    </xf>
    <xf numFmtId="0" fontId="0" fillId="0" borderId="10" xfId="0" applyBorder="1" applyAlignment="1">
      <alignment horizontal="center"/>
    </xf>
    <xf numFmtId="0" fontId="0" fillId="0" borderId="10" xfId="0" applyFill="1" applyBorder="1" applyAlignment="1">
      <alignment horizontal="center"/>
    </xf>
    <xf numFmtId="0" fontId="0" fillId="0" borderId="16" xfId="0" applyFill="1" applyBorder="1" applyAlignment="1">
      <alignment horizontal="center"/>
    </xf>
    <xf numFmtId="0" fontId="0" fillId="0" borderId="16" xfId="0" applyBorder="1"/>
    <xf numFmtId="4" fontId="49" fillId="0" borderId="0" xfId="42" applyNumberFormat="1" applyFont="1" applyAlignment="1">
      <alignment horizontal="center" vertical="center"/>
    </xf>
    <xf numFmtId="0" fontId="3" fillId="0" borderId="0" xfId="0" applyFont="1"/>
    <xf numFmtId="4" fontId="10" fillId="0" borderId="8" xfId="42" applyNumberFormat="1" applyFont="1" applyBorder="1" applyAlignment="1">
      <alignment horizontal="right"/>
    </xf>
    <xf numFmtId="0" fontId="25" fillId="0" borderId="0" xfId="0" applyFont="1" applyFill="1" applyAlignment="1">
      <alignment horizontal="left"/>
    </xf>
    <xf numFmtId="168" fontId="0" fillId="0" borderId="10" xfId="0" applyNumberFormat="1" applyFont="1" applyFill="1" applyBorder="1"/>
    <xf numFmtId="0" fontId="2" fillId="0" borderId="0" xfId="0" applyFont="1" applyFill="1" applyBorder="1"/>
    <xf numFmtId="0" fontId="0" fillId="0" borderId="10" xfId="0" applyFont="1" applyFill="1" applyBorder="1" applyAlignment="1">
      <alignment wrapText="1"/>
    </xf>
    <xf numFmtId="0" fontId="0" fillId="0" borderId="8" xfId="0" applyFont="1" applyFill="1" applyBorder="1" applyAlignment="1">
      <alignment wrapText="1"/>
    </xf>
    <xf numFmtId="168" fontId="0" fillId="0" borderId="8" xfId="0" applyNumberFormat="1" applyFont="1" applyFill="1" applyBorder="1"/>
    <xf numFmtId="0" fontId="10" fillId="0" borderId="0" xfId="42" applyFont="1"/>
    <xf numFmtId="0" fontId="10" fillId="0" borderId="0" xfId="42" applyFont="1" applyAlignment="1"/>
    <xf numFmtId="0" fontId="25" fillId="0" borderId="0" xfId="0" applyFont="1" applyAlignment="1">
      <alignment horizontal="center"/>
    </xf>
    <xf numFmtId="0" fontId="95" fillId="4" borderId="36" xfId="0" applyFont="1" applyFill="1" applyBorder="1" applyAlignment="1">
      <alignment horizontal="center" wrapText="1"/>
    </xf>
    <xf numFmtId="0" fontId="96" fillId="4" borderId="49" xfId="0" applyFont="1" applyFill="1" applyBorder="1" applyAlignment="1">
      <alignment horizontal="center" vertical="center" textRotation="90" wrapText="1"/>
    </xf>
    <xf numFmtId="0" fontId="96" fillId="4" borderId="50" xfId="0" applyFont="1" applyFill="1" applyBorder="1" applyAlignment="1">
      <alignment horizontal="center" vertical="center" wrapText="1"/>
    </xf>
    <xf numFmtId="0" fontId="96" fillId="4" borderId="51" xfId="0" applyFont="1" applyFill="1" applyBorder="1" applyAlignment="1">
      <alignment horizontal="center" vertical="center" wrapText="1"/>
    </xf>
    <xf numFmtId="0" fontId="0" fillId="0" borderId="10" xfId="0" quotePrefix="1" applyNumberFormat="1" applyBorder="1" applyAlignment="1">
      <alignment horizontal="center"/>
    </xf>
    <xf numFmtId="0" fontId="25" fillId="0" borderId="14" xfId="0" quotePrefix="1" applyNumberFormat="1" applyFont="1" applyBorder="1" applyAlignment="1">
      <alignment horizontal="center"/>
    </xf>
    <xf numFmtId="0" fontId="25" fillId="0" borderId="14" xfId="0" applyFont="1" applyBorder="1"/>
    <xf numFmtId="0" fontId="0" fillId="0" borderId="0" xfId="0" quotePrefix="1" applyNumberFormat="1" applyAlignment="1">
      <alignment horizontal="center"/>
    </xf>
    <xf numFmtId="0" fontId="25" fillId="0" borderId="0" xfId="0" quotePrefix="1" applyFont="1"/>
    <xf numFmtId="0" fontId="91" fillId="0" borderId="0" xfId="0" quotePrefix="1" applyNumberFormat="1" applyFont="1" applyFill="1" applyBorder="1" applyAlignment="1">
      <alignment horizontal="left" vertical="top" wrapText="1"/>
    </xf>
    <xf numFmtId="0" fontId="91" fillId="0" borderId="0" xfId="0" applyNumberFormat="1" applyFont="1" applyFill="1" applyBorder="1" applyAlignment="1">
      <alignment vertical="top" wrapText="1"/>
    </xf>
    <xf numFmtId="0" fontId="73" fillId="0" borderId="0" xfId="0" quotePrefix="1" applyNumberFormat="1" applyFont="1" applyFill="1" applyBorder="1" applyAlignment="1">
      <alignment horizontal="left" vertical="top" wrapText="1"/>
    </xf>
    <xf numFmtId="0" fontId="90" fillId="0" borderId="0" xfId="0" applyFont="1" applyFill="1" applyAlignment="1">
      <alignment wrapText="1"/>
    </xf>
    <xf numFmtId="0" fontId="84" fillId="0" borderId="0" xfId="0" applyFont="1" applyFill="1" applyAlignment="1">
      <alignment wrapText="1"/>
    </xf>
    <xf numFmtId="3" fontId="77" fillId="0" borderId="0" xfId="42" applyNumberFormat="1" applyFont="1" applyAlignment="1"/>
    <xf numFmtId="3" fontId="77" fillId="0" borderId="0" xfId="42" applyNumberFormat="1" applyFont="1" applyBorder="1" applyAlignment="1"/>
    <xf numFmtId="0" fontId="73" fillId="0" borderId="0" xfId="0" applyFont="1" applyFill="1" applyAlignment="1"/>
    <xf numFmtId="0" fontId="0" fillId="0" borderId="4" xfId="0" applyBorder="1"/>
    <xf numFmtId="0" fontId="59" fillId="0" borderId="4" xfId="0" applyFont="1" applyBorder="1"/>
    <xf numFmtId="0" fontId="73" fillId="0" borderId="18" xfId="0" applyFont="1" applyBorder="1" applyAlignment="1">
      <alignment horizontal="center" vertical="center" wrapText="1"/>
    </xf>
    <xf numFmtId="0" fontId="73" fillId="0" borderId="18" xfId="0" applyFont="1" applyBorder="1" applyAlignment="1">
      <alignment horizontal="center" wrapText="1"/>
    </xf>
    <xf numFmtId="0" fontId="73" fillId="0" borderId="18" xfId="0" applyFont="1" applyBorder="1" applyAlignment="1">
      <alignment horizontal="center" vertical="center"/>
    </xf>
    <xf numFmtId="0" fontId="27" fillId="0" borderId="0" xfId="0" applyNumberFormat="1" applyFont="1" applyFill="1" applyAlignment="1"/>
    <xf numFmtId="43" fontId="27" fillId="0" borderId="0" xfId="1" applyFont="1" applyFill="1" applyAlignment="1"/>
    <xf numFmtId="0" fontId="97" fillId="0" borderId="0" xfId="0" applyNumberFormat="1" applyFont="1" applyFill="1" applyAlignment="1"/>
    <xf numFmtId="0" fontId="90" fillId="0" borderId="0" xfId="0" applyNumberFormat="1" applyFont="1" applyFill="1" applyAlignment="1"/>
    <xf numFmtId="43" fontId="97" fillId="0" borderId="0" xfId="1" applyFont="1" applyFill="1" applyAlignment="1"/>
    <xf numFmtId="43" fontId="27" fillId="0" borderId="0" xfId="1" applyFont="1" applyFill="1" applyAlignment="1">
      <alignment horizontal="right"/>
    </xf>
    <xf numFmtId="43" fontId="28" fillId="0" borderId="0" xfId="1" applyFont="1" applyFill="1" applyAlignment="1"/>
    <xf numFmtId="43" fontId="28" fillId="0" borderId="0" xfId="1" applyFont="1" applyFill="1" applyAlignment="1">
      <alignment horizontal="right"/>
    </xf>
    <xf numFmtId="43" fontId="27" fillId="0" borderId="0" xfId="1" applyFont="1" applyFill="1" applyBorder="1" applyAlignment="1">
      <alignment horizontal="left"/>
    </xf>
    <xf numFmtId="43" fontId="27" fillId="0" borderId="0" xfId="1" applyFont="1" applyFill="1"/>
    <xf numFmtId="0" fontId="76" fillId="0" borderId="0" xfId="0" applyNumberFormat="1" applyFont="1" applyFill="1" applyAlignment="1"/>
    <xf numFmtId="43" fontId="76" fillId="0" borderId="0" xfId="1" applyFont="1" applyFill="1" applyAlignment="1"/>
    <xf numFmtId="0" fontId="77" fillId="0" borderId="0" xfId="0" applyNumberFormat="1" applyFont="1" applyFill="1" applyAlignment="1"/>
    <xf numFmtId="0" fontId="76" fillId="0" borderId="0" xfId="0" applyNumberFormat="1" applyFont="1" applyFill="1" applyAlignment="1">
      <alignment vertical="center" wrapText="1"/>
    </xf>
    <xf numFmtId="49" fontId="77" fillId="0" borderId="18" xfId="0" applyNumberFormat="1" applyFont="1" applyFill="1" applyBorder="1" applyAlignment="1">
      <alignment horizontal="center"/>
    </xf>
    <xf numFmtId="49" fontId="77" fillId="0" borderId="18" xfId="1" applyNumberFormat="1" applyFont="1" applyFill="1" applyBorder="1" applyAlignment="1">
      <alignment horizontal="center"/>
    </xf>
    <xf numFmtId="0" fontId="76" fillId="0" borderId="4" xfId="0" applyNumberFormat="1" applyFont="1" applyFill="1" applyBorder="1" applyAlignment="1"/>
    <xf numFmtId="43" fontId="76" fillId="0" borderId="4" xfId="1" applyFont="1" applyFill="1" applyBorder="1" applyAlignment="1"/>
    <xf numFmtId="168" fontId="25" fillId="0" borderId="4" xfId="0" applyNumberFormat="1" applyFont="1" applyFill="1" applyBorder="1" applyAlignment="1">
      <alignment wrapText="1"/>
    </xf>
    <xf numFmtId="168" fontId="0" fillId="0" borderId="10" xfId="0" applyNumberFormat="1" applyFont="1" applyFill="1" applyBorder="1" applyAlignment="1">
      <alignment wrapText="1"/>
    </xf>
    <xf numFmtId="168" fontId="25" fillId="0" borderId="14" xfId="0" applyNumberFormat="1" applyFont="1" applyFill="1" applyBorder="1" applyAlignment="1">
      <alignment wrapText="1"/>
    </xf>
    <xf numFmtId="0" fontId="43" fillId="0" borderId="10" xfId="0" applyFont="1" applyFill="1" applyBorder="1" applyAlignment="1">
      <alignment horizontal="center" vertical="center" wrapText="1"/>
    </xf>
    <xf numFmtId="168" fontId="89" fillId="0" borderId="33" xfId="0" applyNumberFormat="1" applyFont="1" applyFill="1" applyBorder="1" applyAlignment="1">
      <alignment vertical="center" wrapText="1"/>
    </xf>
    <xf numFmtId="0" fontId="59" fillId="0" borderId="0" xfId="1" applyNumberFormat="1" applyFont="1" applyFill="1" applyAlignment="1">
      <alignment wrapText="1"/>
    </xf>
    <xf numFmtId="0" fontId="76" fillId="0" borderId="0" xfId="0" applyFont="1" applyFill="1" applyAlignment="1"/>
    <xf numFmtId="0" fontId="4" fillId="0" borderId="0" xfId="0" applyFont="1" applyAlignment="1">
      <alignment horizontal="right"/>
    </xf>
    <xf numFmtId="0" fontId="2" fillId="0" borderId="0" xfId="0" applyFont="1" applyAlignment="1">
      <alignment horizontal="center" vertical="center"/>
    </xf>
    <xf numFmtId="0" fontId="2" fillId="0" borderId="0" xfId="0" applyFont="1" applyAlignment="1">
      <alignment vertical="center"/>
    </xf>
    <xf numFmtId="0" fontId="3" fillId="2" borderId="4" xfId="0" applyFont="1" applyFill="1" applyBorder="1" applyAlignment="1">
      <alignment horizontal="center" vertical="center" wrapText="1"/>
    </xf>
    <xf numFmtId="0" fontId="2" fillId="0" borderId="4" xfId="0" applyFont="1" applyBorder="1" applyAlignment="1">
      <alignment vertical="top"/>
    </xf>
    <xf numFmtId="0" fontId="2" fillId="0" borderId="4" xfId="0" applyFont="1" applyBorder="1" applyAlignment="1">
      <alignment horizontal="left" vertical="top" wrapText="1"/>
    </xf>
    <xf numFmtId="0" fontId="2" fillId="0" borderId="4" xfId="0" applyFont="1" applyBorder="1" applyAlignment="1">
      <alignment vertical="top" wrapText="1"/>
    </xf>
    <xf numFmtId="4" fontId="2" fillId="0" borderId="4" xfId="0" applyNumberFormat="1" applyFont="1" applyBorder="1" applyAlignment="1">
      <alignment vertical="top"/>
    </xf>
    <xf numFmtId="4" fontId="45" fillId="0" borderId="4" xfId="42" applyNumberFormat="1" applyFont="1" applyBorder="1" applyAlignment="1">
      <alignment vertical="top"/>
    </xf>
    <xf numFmtId="4" fontId="8" fillId="0" borderId="0" xfId="42" applyNumberFormat="1" applyFont="1" applyBorder="1" applyAlignment="1">
      <alignment wrapText="1"/>
    </xf>
    <xf numFmtId="4" fontId="8" fillId="0" borderId="0" xfId="42" applyNumberFormat="1" applyFont="1" applyBorder="1" applyAlignment="1"/>
    <xf numFmtId="0" fontId="73" fillId="0" borderId="10" xfId="0" applyFont="1" applyFill="1" applyBorder="1" applyAlignment="1">
      <alignment horizontal="center" vertical="center" wrapText="1"/>
    </xf>
    <xf numFmtId="166" fontId="24" fillId="0" borderId="0" xfId="1" applyNumberFormat="1" applyFont="1" applyFill="1" applyBorder="1"/>
    <xf numFmtId="166" fontId="24" fillId="0" borderId="0" xfId="1" applyNumberFormat="1" applyFont="1" applyFill="1"/>
    <xf numFmtId="0" fontId="0" fillId="0" borderId="10" xfId="0" applyFill="1" applyBorder="1"/>
    <xf numFmtId="0" fontId="25" fillId="0" borderId="10" xfId="0" applyFont="1" applyFill="1" applyBorder="1"/>
    <xf numFmtId="166" fontId="0" fillId="0" borderId="0" xfId="1" applyNumberFormat="1" applyFont="1" applyFill="1"/>
    <xf numFmtId="3" fontId="76" fillId="0" borderId="0" xfId="42" applyNumberFormat="1" applyFont="1" applyFill="1" applyAlignment="1"/>
    <xf numFmtId="0" fontId="59" fillId="0" borderId="0" xfId="0" applyFont="1" applyFill="1"/>
    <xf numFmtId="3" fontId="76" fillId="0" borderId="0" xfId="42" applyNumberFormat="1" applyFont="1" applyFill="1" applyBorder="1" applyAlignment="1"/>
    <xf numFmtId="0" fontId="4" fillId="0" borderId="0" xfId="0" applyFont="1" applyFill="1" applyAlignment="1">
      <alignment horizontal="left"/>
    </xf>
    <xf numFmtId="166" fontId="0" fillId="3" borderId="10" xfId="1" applyNumberFormat="1" applyFont="1" applyFill="1" applyBorder="1" applyAlignment="1">
      <alignment horizontal="right"/>
    </xf>
    <xf numFmtId="166" fontId="0" fillId="3" borderId="8" xfId="1" applyNumberFormat="1" applyFont="1" applyFill="1" applyBorder="1" applyAlignment="1">
      <alignment horizontal="right"/>
    </xf>
    <xf numFmtId="166" fontId="25" fillId="3" borderId="10" xfId="1" applyNumberFormat="1" applyFont="1" applyFill="1" applyBorder="1" applyAlignment="1">
      <alignment horizontal="right"/>
    </xf>
    <xf numFmtId="166" fontId="0" fillId="3" borderId="10" xfId="1" applyNumberFormat="1" applyFont="1" applyFill="1" applyBorder="1"/>
    <xf numFmtId="166" fontId="25" fillId="3" borderId="8" xfId="1" applyNumberFormat="1" applyFont="1" applyFill="1" applyBorder="1" applyAlignment="1">
      <alignment horizontal="right"/>
    </xf>
    <xf numFmtId="166" fontId="0" fillId="3" borderId="16" xfId="1" applyNumberFormat="1" applyFont="1" applyFill="1" applyBorder="1"/>
    <xf numFmtId="166" fontId="25" fillId="3" borderId="56" xfId="1" applyNumberFormat="1" applyFont="1" applyFill="1" applyBorder="1" applyAlignment="1">
      <alignment horizontal="right"/>
    </xf>
    <xf numFmtId="166" fontId="24" fillId="0" borderId="16" xfId="1" applyNumberFormat="1" applyFont="1" applyBorder="1"/>
    <xf numFmtId="1" fontId="0" fillId="0" borderId="10" xfId="0" applyNumberFormat="1" applyFill="1" applyBorder="1"/>
    <xf numFmtId="0" fontId="4" fillId="0" borderId="10" xfId="0" applyFont="1" applyBorder="1"/>
    <xf numFmtId="166" fontId="0" fillId="0" borderId="8" xfId="1" applyNumberFormat="1" applyFont="1" applyBorder="1"/>
    <xf numFmtId="168" fontId="25" fillId="0" borderId="14" xfId="0" applyNumberFormat="1" applyFont="1" applyFill="1" applyBorder="1"/>
    <xf numFmtId="168" fontId="25" fillId="0" borderId="10" xfId="0" applyNumberFormat="1" applyFont="1" applyFill="1" applyBorder="1"/>
    <xf numFmtId="168" fontId="25" fillId="0" borderId="34" xfId="0" applyNumberFormat="1" applyFont="1" applyFill="1" applyBorder="1"/>
    <xf numFmtId="168" fontId="83" fillId="0" borderId="10" xfId="42" applyNumberFormat="1" applyFont="1" applyFill="1" applyBorder="1"/>
    <xf numFmtId="168" fontId="83" fillId="0" borderId="8" xfId="42" applyNumberFormat="1" applyFont="1" applyFill="1" applyBorder="1"/>
    <xf numFmtId="168" fontId="84" fillId="0" borderId="14" xfId="42" applyNumberFormat="1" applyFont="1" applyFill="1" applyBorder="1"/>
    <xf numFmtId="2" fontId="0" fillId="0" borderId="0" xfId="0" applyNumberFormat="1"/>
    <xf numFmtId="0" fontId="25" fillId="0" borderId="0" xfId="0" applyFont="1" applyFill="1"/>
    <xf numFmtId="43" fontId="22" fillId="0" borderId="0" xfId="1" applyFont="1" applyFill="1"/>
    <xf numFmtId="4" fontId="10" fillId="0" borderId="0" xfId="42" applyNumberFormat="1" applyFont="1" applyFill="1" applyAlignment="1"/>
    <xf numFmtId="166" fontId="0" fillId="0" borderId="0" xfId="1" applyNumberFormat="1" applyFont="1" applyFill="1" applyBorder="1" applyAlignment="1">
      <alignment wrapText="1"/>
    </xf>
    <xf numFmtId="166" fontId="25" fillId="0" borderId="0" xfId="1" applyNumberFormat="1" applyFont="1" applyFill="1" applyBorder="1" applyAlignment="1">
      <alignment wrapText="1"/>
    </xf>
    <xf numFmtId="0" fontId="2" fillId="0" borderId="0" xfId="0" applyFont="1" applyFill="1" applyAlignment="1">
      <alignment wrapText="1"/>
    </xf>
    <xf numFmtId="1" fontId="5" fillId="0" borderId="0" xfId="0" applyNumberFormat="1" applyFont="1" applyFill="1"/>
    <xf numFmtId="1" fontId="29" fillId="0" borderId="0" xfId="42" applyNumberFormat="1" applyFont="1" applyFill="1"/>
    <xf numFmtId="1" fontId="3" fillId="0" borderId="16" xfId="0" applyNumberFormat="1" applyFont="1" applyFill="1" applyBorder="1" applyAlignment="1">
      <alignment horizontal="center" vertical="center" wrapText="1"/>
    </xf>
    <xf numFmtId="1" fontId="86" fillId="0" borderId="10" xfId="0" applyNumberFormat="1" applyFont="1" applyFill="1" applyBorder="1" applyAlignment="1">
      <alignment horizontal="center" vertical="center" wrapText="1"/>
    </xf>
    <xf numFmtId="1" fontId="86" fillId="0" borderId="8" xfId="0" applyNumberFormat="1" applyFont="1" applyFill="1" applyBorder="1" applyAlignment="1">
      <alignment horizontal="center" vertical="center" wrapText="1"/>
    </xf>
    <xf numFmtId="1" fontId="2" fillId="0" borderId="10" xfId="0" applyNumberFormat="1" applyFont="1" applyFill="1" applyBorder="1" applyAlignment="1">
      <alignment wrapText="1"/>
    </xf>
    <xf numFmtId="1" fontId="0" fillId="0" borderId="8" xfId="0" applyNumberFormat="1" applyFont="1" applyFill="1" applyBorder="1" applyAlignment="1">
      <alignment wrapText="1"/>
    </xf>
    <xf numFmtId="1" fontId="0" fillId="0" borderId="0" xfId="0" applyNumberFormat="1" applyFill="1"/>
    <xf numFmtId="1" fontId="0" fillId="0" borderId="0" xfId="0" applyNumberFormat="1" applyFill="1" applyAlignment="1">
      <alignment horizontal="center"/>
    </xf>
    <xf numFmtId="2" fontId="0" fillId="0" borderId="0" xfId="0" applyNumberFormat="1" applyFill="1"/>
    <xf numFmtId="168" fontId="2" fillId="0" borderId="0" xfId="0" applyNumberFormat="1" applyFont="1" applyFill="1"/>
    <xf numFmtId="166" fontId="25" fillId="0" borderId="6" xfId="1" applyNumberFormat="1" applyFont="1" applyFill="1" applyBorder="1" applyAlignment="1">
      <alignment horizontal="center"/>
    </xf>
    <xf numFmtId="4" fontId="12" fillId="0" borderId="0" xfId="42" applyNumberFormat="1" applyFont="1" applyFill="1"/>
    <xf numFmtId="0" fontId="12" fillId="0" borderId="0" xfId="42" applyFont="1" applyFill="1" applyAlignment="1"/>
    <xf numFmtId="0" fontId="3" fillId="0" borderId="0" xfId="0" applyFont="1" applyFill="1" applyAlignment="1">
      <alignment horizontal="right"/>
    </xf>
    <xf numFmtId="3" fontId="17" fillId="0" borderId="5" xfId="42"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3" fontId="17" fillId="0" borderId="6" xfId="42" applyNumberFormat="1" applyFont="1" applyFill="1" applyBorder="1" applyAlignment="1">
      <alignment horizontal="center" vertical="center" wrapText="1"/>
    </xf>
    <xf numFmtId="0" fontId="3" fillId="0" borderId="8" xfId="0" quotePrefix="1" applyFont="1" applyFill="1" applyBorder="1" applyAlignment="1">
      <alignment horizontal="center" vertical="center" wrapText="1"/>
    </xf>
    <xf numFmtId="3" fontId="17" fillId="0" borderId="12" xfId="42" quotePrefix="1"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quotePrefix="1" applyFont="1" applyFill="1" applyBorder="1" applyAlignment="1">
      <alignment horizontal="center" vertical="center" wrapText="1"/>
    </xf>
    <xf numFmtId="3" fontId="17" fillId="0" borderId="6" xfId="42" quotePrefix="1" applyNumberFormat="1" applyFont="1" applyFill="1" applyBorder="1" applyAlignment="1">
      <alignment horizontal="center" vertical="center" wrapText="1"/>
    </xf>
    <xf numFmtId="0" fontId="0" fillId="0" borderId="10" xfId="0" applyFont="1" applyFill="1" applyBorder="1"/>
    <xf numFmtId="0" fontId="0" fillId="0" borderId="8" xfId="0" applyFont="1" applyFill="1" applyBorder="1"/>
    <xf numFmtId="3" fontId="12" fillId="0" borderId="0" xfId="42" applyNumberFormat="1" applyFont="1" applyFill="1" applyBorder="1" applyAlignment="1"/>
    <xf numFmtId="3" fontId="83" fillId="0" borderId="0" xfId="42" applyNumberFormat="1" applyFont="1" applyFill="1"/>
    <xf numFmtId="0" fontId="69" fillId="0" borderId="0" xfId="0" applyFont="1" applyFill="1" applyAlignment="1">
      <alignment horizontal="center"/>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5" xfId="0" applyFont="1" applyFill="1" applyBorder="1" applyAlignment="1">
      <alignment horizontal="center" vertical="center" wrapText="1"/>
    </xf>
    <xf numFmtId="3" fontId="12" fillId="0" borderId="0" xfId="42" applyNumberFormat="1" applyFont="1" applyFill="1" applyAlignment="1"/>
    <xf numFmtId="0" fontId="20" fillId="0" borderId="0" xfId="42" applyFill="1" applyAlignment="1"/>
    <xf numFmtId="0" fontId="5" fillId="0" borderId="0" xfId="0" applyFont="1" applyFill="1" applyAlignment="1">
      <alignment horizontal="center"/>
    </xf>
    <xf numFmtId="166" fontId="0" fillId="0" borderId="0" xfId="0" applyNumberFormat="1" applyFill="1"/>
    <xf numFmtId="0" fontId="4" fillId="0" borderId="0" xfId="0" applyFont="1" applyFill="1" applyAlignment="1">
      <alignment horizontal="right"/>
    </xf>
    <xf numFmtId="43" fontId="5" fillId="0" borderId="0" xfId="1" applyFont="1" applyFill="1" applyAlignment="1">
      <alignment horizontal="center"/>
    </xf>
    <xf numFmtId="0" fontId="4" fillId="0" borderId="0" xfId="0" applyFont="1" applyFill="1"/>
    <xf numFmtId="43" fontId="0" fillId="0" borderId="0" xfId="1" applyFont="1" applyFill="1"/>
    <xf numFmtId="0" fontId="3" fillId="0" borderId="0" xfId="1" applyNumberFormat="1" applyFont="1" applyFill="1" applyAlignment="1">
      <alignment horizontal="right"/>
    </xf>
    <xf numFmtId="43" fontId="2" fillId="0" borderId="0" xfId="1" applyFont="1" applyFill="1" applyAlignment="1">
      <alignment wrapText="1"/>
    </xf>
    <xf numFmtId="43" fontId="3" fillId="0" borderId="0" xfId="1" applyFont="1" applyFill="1" applyAlignment="1">
      <alignment wrapText="1"/>
    </xf>
    <xf numFmtId="166" fontId="3" fillId="0" borderId="0" xfId="1" applyNumberFormat="1" applyFont="1" applyFill="1" applyAlignment="1">
      <alignment wrapText="1"/>
    </xf>
    <xf numFmtId="43" fontId="73" fillId="0" borderId="0" xfId="1" applyFont="1" applyFill="1" applyAlignment="1">
      <alignment horizontal="left"/>
    </xf>
    <xf numFmtId="43" fontId="4" fillId="0" borderId="0" xfId="1" applyFont="1" applyFill="1" applyAlignment="1">
      <alignment vertical="top" wrapText="1"/>
    </xf>
    <xf numFmtId="0" fontId="4" fillId="0" borderId="0" xfId="0" applyFont="1" applyFill="1" applyAlignment="1">
      <alignment vertical="top" wrapText="1"/>
    </xf>
    <xf numFmtId="0" fontId="2" fillId="0" borderId="0" xfId="1" applyNumberFormat="1" applyFont="1" applyFill="1" applyAlignment="1">
      <alignment horizontal="center" vertical="center" wrapText="1"/>
    </xf>
    <xf numFmtId="0" fontId="3" fillId="0" borderId="0" xfId="1" applyNumberFormat="1" applyFont="1" applyFill="1" applyAlignment="1">
      <alignment horizontal="center" vertical="center" wrapText="1"/>
    </xf>
    <xf numFmtId="43" fontId="3" fillId="0" borderId="0" xfId="1" applyFont="1" applyFill="1" applyAlignment="1">
      <alignment horizontal="center" wrapText="1"/>
    </xf>
    <xf numFmtId="43" fontId="2" fillId="0" borderId="0" xfId="1" applyFont="1" applyFill="1" applyAlignment="1">
      <alignment horizontal="center" vertical="center" wrapText="1"/>
    </xf>
    <xf numFmtId="43" fontId="3" fillId="0" borderId="0" xfId="1" applyFont="1" applyFill="1" applyAlignment="1">
      <alignment horizontal="center" vertical="center" wrapText="1"/>
    </xf>
    <xf numFmtId="166" fontId="3" fillId="0" borderId="0" xfId="1" applyNumberFormat="1" applyFont="1" applyFill="1" applyAlignment="1">
      <alignment horizontal="center" vertical="center" wrapText="1"/>
    </xf>
    <xf numFmtId="168" fontId="1" fillId="0" borderId="0" xfId="1" applyNumberFormat="1" applyFont="1" applyFill="1" applyAlignment="1">
      <alignment wrapText="1"/>
    </xf>
    <xf numFmtId="0" fontId="73" fillId="0" borderId="0" xfId="1" applyNumberFormat="1" applyFont="1" applyFill="1" applyAlignment="1">
      <alignment wrapText="1"/>
    </xf>
    <xf numFmtId="43" fontId="59" fillId="0" borderId="0" xfId="1" applyFont="1" applyFill="1" applyAlignment="1">
      <alignment wrapText="1"/>
    </xf>
    <xf numFmtId="0" fontId="3" fillId="0" borderId="0" xfId="0" applyFont="1" applyFill="1" applyAlignment="1">
      <alignment wrapText="1"/>
    </xf>
    <xf numFmtId="0" fontId="25" fillId="0" borderId="0" xfId="1" applyNumberFormat="1" applyFont="1" applyFill="1" applyAlignment="1">
      <alignment horizontal="center" wrapText="1"/>
    </xf>
    <xf numFmtId="43" fontId="1" fillId="0" borderId="0" xfId="1" applyFont="1" applyFill="1" applyAlignment="1">
      <alignment wrapText="1"/>
    </xf>
    <xf numFmtId="168" fontId="25" fillId="0" borderId="1" xfId="1" applyNumberFormat="1" applyFont="1" applyFill="1" applyBorder="1" applyAlignment="1">
      <alignment wrapText="1"/>
    </xf>
    <xf numFmtId="0" fontId="25" fillId="0" borderId="0" xfId="1" applyNumberFormat="1" applyFont="1" applyFill="1" applyAlignment="1">
      <alignment wrapText="1"/>
    </xf>
    <xf numFmtId="43" fontId="2" fillId="0" borderId="0" xfId="1" applyFont="1" applyFill="1" applyBorder="1" applyAlignment="1">
      <alignment wrapText="1"/>
    </xf>
    <xf numFmtId="0" fontId="73" fillId="0" borderId="0" xfId="0" applyNumberFormat="1" applyFont="1" applyFill="1" applyAlignment="1">
      <alignment wrapText="1"/>
    </xf>
    <xf numFmtId="0" fontId="59" fillId="0" borderId="0" xfId="0" applyNumberFormat="1" applyFont="1" applyFill="1" applyAlignment="1">
      <alignment wrapText="1"/>
    </xf>
    <xf numFmtId="168" fontId="1" fillId="0" borderId="1" xfId="1" applyNumberFormat="1" applyFont="1" applyFill="1" applyBorder="1" applyAlignment="1">
      <alignment wrapText="1"/>
    </xf>
    <xf numFmtId="43" fontId="1" fillId="0" borderId="0" xfId="1" applyFont="1" applyFill="1" applyBorder="1" applyAlignment="1">
      <alignment wrapText="1"/>
    </xf>
    <xf numFmtId="168" fontId="25" fillId="0" borderId="9" xfId="1" applyNumberFormat="1" applyFont="1" applyFill="1" applyBorder="1" applyAlignment="1">
      <alignment wrapText="1"/>
    </xf>
    <xf numFmtId="0" fontId="59" fillId="0" borderId="0" xfId="1" applyNumberFormat="1" applyFont="1" applyFill="1" applyAlignment="1">
      <alignment horizontal="left" wrapText="1"/>
    </xf>
    <xf numFmtId="168" fontId="1" fillId="0" borderId="0" xfId="1" applyNumberFormat="1" applyFont="1" applyFill="1" applyBorder="1" applyAlignment="1">
      <alignment wrapText="1"/>
    </xf>
    <xf numFmtId="168" fontId="1" fillId="0" borderId="9" xfId="1" applyNumberFormat="1" applyFont="1" applyFill="1" applyBorder="1" applyAlignment="1">
      <alignment wrapText="1"/>
    </xf>
    <xf numFmtId="168" fontId="25" fillId="0" borderId="26" xfId="1" applyNumberFormat="1" applyFont="1" applyFill="1" applyBorder="1" applyAlignment="1">
      <alignment wrapText="1"/>
    </xf>
    <xf numFmtId="0" fontId="59" fillId="0" borderId="0" xfId="0" applyFont="1" applyFill="1" applyAlignment="1">
      <alignment wrapText="1"/>
    </xf>
    <xf numFmtId="0" fontId="25" fillId="0" borderId="0" xfId="0" applyNumberFormat="1" applyFont="1" applyFill="1" applyAlignment="1">
      <alignment wrapText="1"/>
    </xf>
    <xf numFmtId="0" fontId="2" fillId="0" borderId="0" xfId="0" applyFont="1" applyFill="1" applyBorder="1" applyAlignment="1">
      <alignment wrapText="1"/>
    </xf>
    <xf numFmtId="168" fontId="1" fillId="0" borderId="0" xfId="0" applyNumberFormat="1" applyFont="1" applyFill="1" applyAlignment="1">
      <alignment wrapText="1"/>
    </xf>
    <xf numFmtId="0" fontId="1" fillId="0" borderId="0" xfId="0" applyFont="1" applyFill="1" applyAlignment="1">
      <alignment wrapText="1"/>
    </xf>
    <xf numFmtId="0" fontId="73" fillId="0" borderId="0" xfId="0" applyFont="1" applyFill="1" applyAlignment="1">
      <alignment wrapText="1"/>
    </xf>
    <xf numFmtId="0" fontId="25" fillId="0" borderId="0" xfId="0" applyFont="1" applyFill="1" applyAlignment="1"/>
    <xf numFmtId="168" fontId="25" fillId="0" borderId="0" xfId="0" applyNumberFormat="1" applyFont="1" applyFill="1" applyAlignment="1"/>
    <xf numFmtId="0" fontId="25" fillId="0" borderId="0" xfId="0" applyFont="1" applyFill="1" applyAlignment="1">
      <alignment wrapText="1"/>
    </xf>
    <xf numFmtId="43" fontId="1" fillId="0" borderId="0" xfId="1" applyFont="1" applyFill="1" applyAlignment="1"/>
    <xf numFmtId="168" fontId="25" fillId="0" borderId="35" xfId="1" applyNumberFormat="1" applyFont="1" applyFill="1" applyBorder="1" applyAlignment="1">
      <alignment wrapText="1"/>
    </xf>
    <xf numFmtId="166" fontId="59" fillId="0" borderId="0" xfId="0" applyNumberFormat="1" applyFont="1" applyFill="1" applyAlignment="1">
      <alignment wrapText="1"/>
    </xf>
    <xf numFmtId="166" fontId="59" fillId="0" borderId="0" xfId="0" applyNumberFormat="1" applyFont="1" applyFill="1"/>
    <xf numFmtId="43" fontId="69" fillId="0" borderId="0" xfId="1" applyFont="1" applyFill="1" applyAlignment="1">
      <alignment horizontal="center"/>
    </xf>
    <xf numFmtId="0" fontId="16" fillId="0" borderId="0" xfId="0" applyFont="1" applyFill="1"/>
    <xf numFmtId="0" fontId="10" fillId="0" borderId="0" xfId="0" applyFont="1" applyFill="1" applyAlignment="1">
      <alignment horizontal="center"/>
    </xf>
    <xf numFmtId="0" fontId="10" fillId="0" borderId="0" xfId="0" applyFont="1" applyFill="1" applyBorder="1" applyAlignment="1">
      <alignment horizontal="center"/>
    </xf>
    <xf numFmtId="41" fontId="9" fillId="0" borderId="0" xfId="2" applyNumberFormat="1" applyFont="1" applyFill="1"/>
    <xf numFmtId="0" fontId="11" fillId="0" borderId="0" xfId="0" applyFont="1" applyFill="1"/>
    <xf numFmtId="0" fontId="10" fillId="0" borderId="0" xfId="0" applyFont="1" applyFill="1"/>
    <xf numFmtId="0" fontId="0" fillId="0" borderId="0" xfId="0" applyFill="1" applyAlignment="1">
      <alignment horizontal="right"/>
    </xf>
    <xf numFmtId="0" fontId="75" fillId="0" borderId="0" xfId="0" applyFont="1" applyFill="1"/>
    <xf numFmtId="0" fontId="76" fillId="0" borderId="0" xfId="0" applyFont="1" applyFill="1" applyAlignment="1">
      <alignment horizontal="left"/>
    </xf>
    <xf numFmtId="0" fontId="95" fillId="0" borderId="0" xfId="0" applyFont="1" applyFill="1" applyAlignment="1">
      <alignment horizontal="center"/>
    </xf>
    <xf numFmtId="168" fontId="0" fillId="0" borderId="0" xfId="1" applyNumberFormat="1" applyFont="1" applyFill="1" applyAlignment="1">
      <alignment horizontal="center"/>
    </xf>
    <xf numFmtId="166" fontId="0" fillId="0" borderId="0" xfId="2" applyNumberFormat="1" applyFont="1" applyFill="1"/>
    <xf numFmtId="0" fontId="100" fillId="0" borderId="0" xfId="0" applyFont="1" applyFill="1"/>
    <xf numFmtId="0" fontId="84" fillId="0" borderId="0" xfId="0" applyFont="1" applyFill="1" applyAlignment="1">
      <alignment horizontal="center"/>
    </xf>
    <xf numFmtId="0" fontId="75" fillId="0" borderId="0" xfId="0" applyFont="1" applyFill="1" applyAlignment="1">
      <alignment horizontal="left"/>
    </xf>
    <xf numFmtId="166" fontId="0" fillId="0" borderId="0" xfId="2" applyNumberFormat="1" applyFont="1" applyFill="1" applyAlignment="1">
      <alignment horizontal="right"/>
    </xf>
    <xf numFmtId="41" fontId="0" fillId="0" borderId="0" xfId="0" applyNumberFormat="1" applyFill="1"/>
    <xf numFmtId="168" fontId="0" fillId="0" borderId="0" xfId="1" applyNumberFormat="1" applyFont="1" applyFill="1"/>
    <xf numFmtId="166" fontId="81" fillId="0" borderId="0" xfId="2" applyNumberFormat="1" applyFont="1" applyFill="1"/>
    <xf numFmtId="0" fontId="77" fillId="0" borderId="0" xfId="0" applyFont="1" applyFill="1"/>
    <xf numFmtId="0" fontId="77" fillId="0" borderId="0" xfId="0" applyFont="1" applyFill="1" applyAlignment="1">
      <alignment horizontal="left"/>
    </xf>
    <xf numFmtId="168" fontId="25" fillId="0" borderId="2" xfId="1" applyNumberFormat="1" applyFont="1" applyFill="1" applyBorder="1"/>
    <xf numFmtId="0" fontId="77" fillId="0" borderId="0" xfId="0" applyFont="1" applyFill="1" applyAlignment="1">
      <alignment horizontal="center"/>
    </xf>
    <xf numFmtId="166" fontId="1" fillId="0" borderId="0" xfId="2" applyNumberFormat="1" applyFont="1" applyFill="1"/>
    <xf numFmtId="0" fontId="76" fillId="0" borderId="0" xfId="0" applyFont="1" applyFill="1"/>
    <xf numFmtId="0" fontId="99" fillId="0" borderId="0" xfId="0" applyFont="1" applyFill="1" applyAlignment="1">
      <alignment horizontal="center"/>
    </xf>
    <xf numFmtId="166" fontId="9" fillId="0" borderId="0" xfId="2" applyNumberFormat="1" applyFont="1" applyFill="1"/>
    <xf numFmtId="0" fontId="83" fillId="0" borderId="0" xfId="0" applyNumberFormat="1" applyFont="1" applyFill="1" applyBorder="1"/>
    <xf numFmtId="0" fontId="83" fillId="0" borderId="0" xfId="0" applyFont="1" applyFill="1"/>
    <xf numFmtId="166" fontId="15" fillId="0" borderId="0" xfId="0" applyNumberFormat="1" applyFont="1" applyFill="1"/>
    <xf numFmtId="0" fontId="4" fillId="0" borderId="0" xfId="0" applyFont="1" applyFill="1" applyAlignment="1">
      <alignment horizontal="center"/>
    </xf>
    <xf numFmtId="0" fontId="21" fillId="0" borderId="0" xfId="0" applyFont="1" applyFill="1"/>
    <xf numFmtId="0" fontId="8" fillId="0" borderId="0" xfId="0" applyFont="1" applyFill="1" applyAlignment="1">
      <alignment horizontal="center"/>
    </xf>
    <xf numFmtId="0" fontId="14" fillId="0" borderId="0" xfId="0" applyFont="1" applyFill="1" applyAlignment="1">
      <alignment horizontal="center"/>
    </xf>
    <xf numFmtId="0" fontId="10" fillId="0" borderId="0" xfId="0" applyNumberFormat="1" applyFont="1" applyFill="1" applyAlignment="1">
      <alignment horizontal="center"/>
    </xf>
    <xf numFmtId="0" fontId="101" fillId="0" borderId="0" xfId="0" applyFont="1" applyFill="1" applyAlignment="1">
      <alignment horizontal="left"/>
    </xf>
    <xf numFmtId="0" fontId="75" fillId="0" borderId="0" xfId="0" applyFont="1" applyFill="1" applyAlignment="1">
      <alignment wrapText="1"/>
    </xf>
    <xf numFmtId="0" fontId="17" fillId="0" borderId="0" xfId="0" applyFont="1" applyFill="1" applyBorder="1" applyAlignment="1">
      <alignment horizontal="center"/>
    </xf>
    <xf numFmtId="0" fontId="76" fillId="0" borderId="0" xfId="0" applyFont="1" applyFill="1" applyAlignment="1">
      <alignment wrapText="1"/>
    </xf>
    <xf numFmtId="168" fontId="81" fillId="0" borderId="0" xfId="2" applyNumberFormat="1" applyFont="1" applyFill="1"/>
    <xf numFmtId="43" fontId="81" fillId="0" borderId="0" xfId="1" applyFont="1" applyFill="1"/>
    <xf numFmtId="0" fontId="77" fillId="0" borderId="0" xfId="0" applyFont="1" applyFill="1" applyAlignment="1">
      <alignment wrapText="1"/>
    </xf>
    <xf numFmtId="168" fontId="82" fillId="0" borderId="2" xfId="2" applyNumberFormat="1" applyFont="1" applyFill="1" applyBorder="1"/>
    <xf numFmtId="43" fontId="17" fillId="0" borderId="0" xfId="1" applyFont="1" applyFill="1" applyBorder="1" applyAlignment="1">
      <alignment horizontal="center"/>
    </xf>
    <xf numFmtId="0" fontId="78" fillId="0" borderId="0" xfId="0" applyFont="1" applyFill="1" applyAlignment="1">
      <alignment wrapText="1"/>
    </xf>
    <xf numFmtId="0" fontId="76" fillId="0" borderId="0" xfId="0" applyFont="1" applyFill="1" applyAlignment="1">
      <alignment horizontal="left" wrapText="1"/>
    </xf>
    <xf numFmtId="0" fontId="77" fillId="0" borderId="0" xfId="0" applyFont="1" applyFill="1" applyAlignment="1">
      <alignment horizontal="left" wrapText="1"/>
    </xf>
    <xf numFmtId="168" fontId="17" fillId="0" borderId="0" xfId="0" applyNumberFormat="1" applyFont="1" applyFill="1" applyBorder="1" applyAlignment="1">
      <alignment horizontal="center"/>
    </xf>
    <xf numFmtId="168" fontId="81" fillId="0" borderId="0" xfId="2" applyNumberFormat="1" applyFont="1" applyFill="1" applyAlignment="1">
      <alignment wrapText="1"/>
    </xf>
    <xf numFmtId="0" fontId="0" fillId="0" borderId="0" xfId="0" applyFill="1" applyAlignment="1">
      <alignment wrapText="1"/>
    </xf>
    <xf numFmtId="43" fontId="81" fillId="0" borderId="0" xfId="1" applyFont="1" applyFill="1" applyAlignment="1">
      <alignment wrapText="1"/>
    </xf>
    <xf numFmtId="0" fontId="2" fillId="0" borderId="0" xfId="0" applyFont="1" applyFill="1" applyAlignment="1">
      <alignment vertical="top" wrapText="1"/>
    </xf>
    <xf numFmtId="168" fontId="82" fillId="0" borderId="9" xfId="2" applyNumberFormat="1" applyFont="1" applyFill="1" applyBorder="1"/>
    <xf numFmtId="0" fontId="79" fillId="0" borderId="0" xfId="0" applyFont="1" applyFill="1" applyAlignment="1">
      <alignment wrapText="1"/>
    </xf>
    <xf numFmtId="168" fontId="82" fillId="0" borderId="3" xfId="2" applyNumberFormat="1" applyFont="1" applyFill="1" applyBorder="1"/>
    <xf numFmtId="0" fontId="77" fillId="0" borderId="0" xfId="0" applyFont="1" applyFill="1" applyAlignment="1">
      <alignment vertical="center" wrapText="1"/>
    </xf>
    <xf numFmtId="168" fontId="82" fillId="0" borderId="0" xfId="2" applyNumberFormat="1" applyFont="1" applyFill="1"/>
    <xf numFmtId="43" fontId="82" fillId="0" borderId="0" xfId="1" applyFont="1" applyFill="1"/>
    <xf numFmtId="43" fontId="82" fillId="0" borderId="2" xfId="1" applyFont="1" applyFill="1" applyBorder="1"/>
    <xf numFmtId="0" fontId="2" fillId="0" borderId="4" xfId="0" applyFont="1" applyBorder="1" applyAlignment="1">
      <alignment horizontal="center" vertical="center"/>
    </xf>
    <xf numFmtId="0" fontId="5" fillId="0" borderId="0" xfId="0" applyFont="1" applyFill="1" applyAlignment="1">
      <alignment horizontal="center" vertical="center" wrapText="1"/>
    </xf>
    <xf numFmtId="4" fontId="29" fillId="0" borderId="0" xfId="42" applyNumberFormat="1" applyFont="1" applyFill="1"/>
    <xf numFmtId="0" fontId="58"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73" fillId="0" borderId="32" xfId="0" applyFont="1" applyFill="1" applyBorder="1" applyAlignment="1">
      <alignment horizontal="center" vertical="center" wrapText="1"/>
    </xf>
    <xf numFmtId="0" fontId="73" fillId="0" borderId="5" xfId="0" applyFont="1" applyFill="1" applyBorder="1" applyAlignment="1">
      <alignment vertical="center" wrapText="1"/>
    </xf>
    <xf numFmtId="0" fontId="40" fillId="0" borderId="0" xfId="0" applyFont="1" applyFill="1" applyAlignment="1">
      <alignment horizontal="center"/>
    </xf>
    <xf numFmtId="0" fontId="73" fillId="0" borderId="0" xfId="0" applyFont="1" applyFill="1" applyBorder="1" applyAlignment="1">
      <alignment horizontal="center" vertical="center" wrapText="1"/>
    </xf>
    <xf numFmtId="0" fontId="73" fillId="0" borderId="4" xfId="0" quotePrefix="1" applyFont="1" applyFill="1" applyBorder="1" applyAlignment="1">
      <alignment horizontal="center" vertical="center" wrapText="1"/>
    </xf>
    <xf numFmtId="0" fontId="73" fillId="0" borderId="8" xfId="0" quotePrefix="1" applyFont="1" applyFill="1" applyBorder="1" applyAlignment="1">
      <alignment horizontal="center" vertical="center" wrapText="1"/>
    </xf>
    <xf numFmtId="0" fontId="73" fillId="0" borderId="6" xfId="0" applyFont="1" applyFill="1" applyBorder="1" applyAlignment="1">
      <alignment horizontal="center" vertical="center" wrapText="1"/>
    </xf>
    <xf numFmtId="0" fontId="73" fillId="0" borderId="11" xfId="0" applyFont="1" applyFill="1" applyBorder="1" applyAlignment="1">
      <alignment horizontal="center" vertical="center" wrapText="1"/>
    </xf>
    <xf numFmtId="0" fontId="73" fillId="0" borderId="10" xfId="0" applyFont="1" applyFill="1" applyBorder="1" applyAlignment="1">
      <alignment vertical="center" wrapText="1"/>
    </xf>
    <xf numFmtId="0" fontId="73" fillId="0" borderId="10" xfId="0" applyFont="1" applyFill="1" applyBorder="1" applyAlignment="1">
      <alignment horizontal="center" vertical="center"/>
    </xf>
    <xf numFmtId="0" fontId="73" fillId="0" borderId="12" xfId="0" applyFont="1" applyFill="1" applyBorder="1" applyAlignment="1">
      <alignment horizontal="center" vertical="center" wrapText="1"/>
    </xf>
    <xf numFmtId="0" fontId="73" fillId="0" borderId="8" xfId="0" applyFont="1" applyFill="1" applyBorder="1" applyAlignment="1">
      <alignment horizontal="center" vertical="center" wrapText="1"/>
    </xf>
    <xf numFmtId="0" fontId="12" fillId="0" borderId="16" xfId="24" applyFont="1" applyFill="1" applyBorder="1" applyAlignment="1">
      <alignment horizontal="center"/>
    </xf>
    <xf numFmtId="0" fontId="10" fillId="0" borderId="16" xfId="24" applyFont="1" applyFill="1" applyBorder="1"/>
    <xf numFmtId="0" fontId="10" fillId="0" borderId="6" xfId="24" applyFont="1" applyFill="1" applyBorder="1"/>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0" xfId="0" quotePrefix="1" applyFont="1" applyFill="1" applyBorder="1" applyAlignment="1">
      <alignment horizontal="center" vertical="center" wrapText="1"/>
    </xf>
    <xf numFmtId="0" fontId="77" fillId="0" borderId="6" xfId="24" quotePrefix="1" applyFont="1" applyFill="1" applyBorder="1" applyAlignment="1">
      <alignment horizontal="center"/>
    </xf>
    <xf numFmtId="43" fontId="73" fillId="0" borderId="0" xfId="1" applyFont="1" applyFill="1" applyAlignment="1">
      <alignment horizontal="center"/>
    </xf>
    <xf numFmtId="168" fontId="0" fillId="0" borderId="10" xfId="0" applyNumberFormat="1" applyFont="1" applyFill="1" applyBorder="1" applyAlignment="1">
      <alignment horizontal="center" vertical="center" wrapText="1"/>
    </xf>
    <xf numFmtId="0" fontId="73" fillId="0" borderId="0" xfId="0" applyFont="1" applyFill="1" applyAlignment="1">
      <alignment horizontal="center"/>
    </xf>
    <xf numFmtId="167" fontId="77" fillId="0" borderId="10" xfId="4" applyNumberFormat="1" applyFont="1" applyFill="1" applyBorder="1" applyAlignment="1">
      <alignment horizontal="right"/>
    </xf>
    <xf numFmtId="0" fontId="77" fillId="0" borderId="10" xfId="24" applyFont="1" applyFill="1" applyBorder="1"/>
    <xf numFmtId="168" fontId="25" fillId="0" borderId="4" xfId="0" applyNumberFormat="1" applyFont="1" applyFill="1" applyBorder="1" applyAlignment="1">
      <alignment horizontal="center" vertical="center" wrapText="1"/>
    </xf>
    <xf numFmtId="168" fontId="25" fillId="0" borderId="33" xfId="0" applyNumberFormat="1" applyFont="1" applyFill="1" applyBorder="1" applyAlignment="1">
      <alignment horizontal="center" vertical="center" wrapText="1"/>
    </xf>
    <xf numFmtId="0" fontId="3" fillId="0" borderId="0" xfId="0" applyFont="1" applyFill="1" applyAlignment="1">
      <alignment horizontal="center"/>
    </xf>
    <xf numFmtId="1" fontId="0" fillId="0" borderId="10" xfId="0" quotePrefix="1" applyNumberFormat="1" applyFill="1" applyBorder="1"/>
    <xf numFmtId="168" fontId="25" fillId="0" borderId="14" xfId="0" applyNumberFormat="1" applyFont="1" applyFill="1" applyBorder="1" applyAlignment="1">
      <alignment horizontal="center" vertical="center" wrapText="1"/>
    </xf>
    <xf numFmtId="0" fontId="76" fillId="0" borderId="8" xfId="24" applyFont="1" applyFill="1" applyBorder="1"/>
    <xf numFmtId="0" fontId="77" fillId="0" borderId="4" xfId="24" applyFont="1" applyFill="1" applyBorder="1"/>
    <xf numFmtId="168" fontId="0" fillId="0" borderId="0" xfId="0" applyNumberFormat="1" applyFont="1" applyFill="1" applyBorder="1" applyAlignment="1">
      <alignment horizontal="center" vertical="center" wrapText="1"/>
    </xf>
    <xf numFmtId="0" fontId="3" fillId="0" borderId="0" xfId="0" applyFont="1" applyFill="1"/>
    <xf numFmtId="0" fontId="60" fillId="0" borderId="0" xfId="0" applyFont="1" applyFill="1" applyBorder="1" applyAlignment="1">
      <alignment horizontal="center"/>
    </xf>
    <xf numFmtId="0" fontId="60" fillId="0" borderId="0" xfId="0" applyFont="1" applyFill="1" applyBorder="1" applyAlignment="1"/>
    <xf numFmtId="0" fontId="61" fillId="0" borderId="0" xfId="0" applyFont="1" applyFill="1" applyBorder="1" applyAlignment="1">
      <alignment horizontal="left"/>
    </xf>
    <xf numFmtId="0" fontId="62" fillId="0" borderId="0" xfId="0" applyFont="1" applyFill="1" applyBorder="1" applyAlignment="1">
      <alignment horizontal="center" wrapText="1"/>
    </xf>
    <xf numFmtId="0" fontId="27" fillId="0" borderId="0" xfId="0" applyFont="1" applyFill="1" applyBorder="1" applyAlignment="1">
      <alignment horizontal="center"/>
    </xf>
    <xf numFmtId="0" fontId="27" fillId="0" borderId="0" xfId="0" applyFont="1" applyFill="1" applyBorder="1" applyAlignment="1">
      <alignment horizontal="left"/>
    </xf>
    <xf numFmtId="0" fontId="27" fillId="0" borderId="0" xfId="0" applyFont="1" applyFill="1" applyBorder="1"/>
    <xf numFmtId="0" fontId="24" fillId="0" borderId="0" xfId="0" applyFont="1" applyFill="1" applyBorder="1"/>
    <xf numFmtId="0" fontId="68" fillId="0" borderId="0" xfId="0" applyFont="1" applyFill="1"/>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4" fillId="0" borderId="15" xfId="0" applyFont="1" applyFill="1" applyBorder="1" applyAlignment="1">
      <alignment horizontal="right" vertical="center"/>
    </xf>
    <xf numFmtId="0" fontId="4" fillId="0" borderId="5" xfId="0" quotePrefix="1" applyFont="1" applyFill="1" applyBorder="1" applyAlignment="1">
      <alignment horizontal="right" vertical="center"/>
    </xf>
    <xf numFmtId="0" fontId="6" fillId="0" borderId="5" xfId="0" applyFont="1" applyFill="1" applyBorder="1" applyAlignment="1">
      <alignment horizontal="right" vertical="center"/>
    </xf>
    <xf numFmtId="0" fontId="4" fillId="0" borderId="11" xfId="0" applyFont="1" applyFill="1" applyBorder="1" applyAlignment="1">
      <alignment horizontal="right" vertical="center"/>
    </xf>
    <xf numFmtId="0" fontId="4" fillId="0" borderId="6" xfId="0" quotePrefix="1" applyFont="1" applyFill="1" applyBorder="1" applyAlignment="1">
      <alignment horizontal="right" vertical="center"/>
    </xf>
    <xf numFmtId="0" fontId="6" fillId="0" borderId="6" xfId="0" applyFont="1" applyFill="1" applyBorder="1" applyAlignment="1">
      <alignment horizontal="right" vertical="center"/>
    </xf>
    <xf numFmtId="0" fontId="4" fillId="0" borderId="13" xfId="0" applyFont="1" applyFill="1" applyBorder="1" applyAlignment="1">
      <alignment horizontal="right" vertical="center"/>
    </xf>
    <xf numFmtId="0" fontId="4" fillId="0" borderId="12" xfId="0" quotePrefix="1" applyFont="1" applyFill="1" applyBorder="1" applyAlignment="1">
      <alignment horizontal="right" vertical="center"/>
    </xf>
    <xf numFmtId="0" fontId="6" fillId="0" borderId="12" xfId="0" applyFont="1" applyFill="1" applyBorder="1" applyAlignment="1">
      <alignment horizontal="right" vertical="center"/>
    </xf>
    <xf numFmtId="0" fontId="4" fillId="0" borderId="10" xfId="0" quotePrefix="1" applyFont="1" applyFill="1" applyBorder="1" applyAlignment="1">
      <alignment horizontal="center" vertical="center"/>
    </xf>
    <xf numFmtId="0" fontId="4" fillId="0" borderId="8" xfId="0" applyFont="1" applyFill="1" applyBorder="1" applyAlignment="1">
      <alignment vertical="center" wrapText="1"/>
    </xf>
    <xf numFmtId="0" fontId="2" fillId="0" borderId="8" xfId="0" applyFont="1" applyFill="1" applyBorder="1"/>
    <xf numFmtId="0" fontId="59" fillId="0" borderId="16" xfId="0" quotePrefix="1" applyFont="1" applyFill="1" applyBorder="1" applyAlignment="1">
      <alignment wrapText="1"/>
    </xf>
    <xf numFmtId="0" fontId="63" fillId="0" borderId="16" xfId="0" applyFont="1" applyFill="1" applyBorder="1"/>
    <xf numFmtId="0" fontId="24" fillId="0" borderId="16" xfId="0" applyFont="1" applyFill="1" applyBorder="1"/>
    <xf numFmtId="0" fontId="59" fillId="0" borderId="10" xfId="0" applyFont="1" applyFill="1" applyBorder="1"/>
    <xf numFmtId="0" fontId="24" fillId="0" borderId="10" xfId="0" applyFont="1" applyFill="1" applyBorder="1"/>
    <xf numFmtId="0" fontId="73" fillId="0" borderId="10" xfId="0" applyFont="1" applyFill="1" applyBorder="1" applyAlignment="1">
      <alignment horizontal="center"/>
    </xf>
    <xf numFmtId="0" fontId="24" fillId="0" borderId="14" xfId="0" applyFont="1" applyFill="1" applyBorder="1"/>
    <xf numFmtId="0" fontId="59" fillId="0" borderId="10" xfId="0" quotePrefix="1" applyFont="1" applyFill="1" applyBorder="1" applyAlignment="1">
      <alignment wrapText="1"/>
    </xf>
    <xf numFmtId="0" fontId="63" fillId="0" borderId="10" xfId="0" applyFont="1" applyFill="1" applyBorder="1"/>
    <xf numFmtId="0" fontId="2" fillId="0" borderId="10" xfId="0" applyFont="1" applyFill="1" applyBorder="1"/>
    <xf numFmtId="0" fontId="24" fillId="0" borderId="27" xfId="0" applyFont="1" applyFill="1" applyBorder="1"/>
    <xf numFmtId="0" fontId="24" fillId="0" borderId="8" xfId="0" applyFont="1" applyFill="1" applyBorder="1"/>
    <xf numFmtId="0" fontId="24" fillId="0" borderId="6" xfId="0" applyFont="1" applyFill="1" applyBorder="1"/>
    <xf numFmtId="0" fontId="73" fillId="0" borderId="8" xfId="0" applyFont="1" applyFill="1" applyBorder="1" applyAlignment="1">
      <alignment horizontal="center"/>
    </xf>
    <xf numFmtId="0" fontId="24" fillId="0" borderId="10" xfId="0" applyFont="1" applyFill="1" applyBorder="1" applyAlignment="1">
      <alignment horizontal="center"/>
    </xf>
    <xf numFmtId="0" fontId="58" fillId="0" borderId="0" xfId="0" applyFont="1" applyFill="1" applyAlignment="1">
      <alignment horizontal="center"/>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33" xfId="0" applyFont="1" applyFill="1" applyBorder="1" applyAlignment="1">
      <alignment horizontal="center" vertical="center"/>
    </xf>
    <xf numFmtId="0" fontId="2" fillId="0" borderId="6" xfId="0" applyFont="1" applyFill="1" applyBorder="1"/>
    <xf numFmtId="0" fontId="2" fillId="0" borderId="12" xfId="0" applyFont="1" applyFill="1" applyBorder="1"/>
    <xf numFmtId="0" fontId="60" fillId="0" borderId="0" xfId="0" applyFont="1" applyFill="1" applyBorder="1" applyAlignment="1">
      <alignment horizontal="left"/>
    </xf>
    <xf numFmtId="0" fontId="2" fillId="0" borderId="10" xfId="0" applyFont="1" applyFill="1" applyBorder="1" applyAlignment="1">
      <alignment horizontal="center"/>
    </xf>
    <xf numFmtId="0" fontId="4" fillId="0" borderId="33" xfId="0" applyFont="1" applyFill="1" applyBorder="1" applyAlignment="1">
      <alignment horizontal="center" vertical="center" wrapText="1"/>
    </xf>
    <xf numFmtId="0" fontId="0" fillId="0" borderId="6" xfId="0" applyFont="1" applyFill="1" applyBorder="1"/>
    <xf numFmtId="0" fontId="25" fillId="0" borderId="8" xfId="0" applyFont="1" applyFill="1" applyBorder="1"/>
    <xf numFmtId="0" fontId="3" fillId="0" borderId="0" xfId="0" applyFont="1" applyFill="1" applyBorder="1"/>
    <xf numFmtId="0" fontId="6" fillId="0" borderId="0" xfId="0" applyFont="1" applyFill="1" applyAlignment="1">
      <alignment horizontal="right"/>
    </xf>
    <xf numFmtId="0" fontId="3" fillId="0" borderId="0" xfId="0" applyFont="1" applyFill="1" applyBorder="1" applyAlignment="1">
      <alignment horizontal="center" vertical="center" wrapText="1"/>
    </xf>
    <xf numFmtId="3" fontId="102" fillId="0" borderId="0" xfId="42" applyNumberFormat="1" applyFont="1" applyFill="1" applyBorder="1" applyAlignment="1">
      <alignment horizontal="center" vertical="top" wrapText="1"/>
    </xf>
    <xf numFmtId="0" fontId="3" fillId="0" borderId="8" xfId="0" applyFont="1" applyFill="1" applyBorder="1" applyAlignment="1">
      <alignment horizontal="center" vertical="center"/>
    </xf>
    <xf numFmtId="0" fontId="3" fillId="0" borderId="9" xfId="0" quotePrefix="1" applyFont="1" applyFill="1" applyBorder="1" applyAlignment="1">
      <alignment horizontal="center" vertical="center" wrapText="1"/>
    </xf>
    <xf numFmtId="0" fontId="3" fillId="0" borderId="8" xfId="0" quotePrefix="1" applyFont="1" applyFill="1" applyBorder="1" applyAlignment="1">
      <alignment vertical="center" wrapText="1"/>
    </xf>
    <xf numFmtId="0" fontId="3" fillId="0" borderId="10" xfId="0" applyFont="1" applyFill="1" applyBorder="1" applyAlignment="1">
      <alignment horizontal="center" vertical="center"/>
    </xf>
    <xf numFmtId="0" fontId="3" fillId="0" borderId="10" xfId="0" quotePrefix="1" applyFont="1" applyFill="1" applyBorder="1" applyAlignment="1">
      <alignment horizontal="center"/>
    </xf>
    <xf numFmtId="0" fontId="65" fillId="0" borderId="10" xfId="0" applyFont="1" applyFill="1" applyBorder="1"/>
    <xf numFmtId="0" fontId="85" fillId="0" borderId="10" xfId="0" applyFont="1" applyFill="1" applyBorder="1" applyAlignment="1">
      <alignment wrapText="1"/>
    </xf>
    <xf numFmtId="0" fontId="85" fillId="0" borderId="10" xfId="0" applyFont="1" applyFill="1" applyBorder="1"/>
    <xf numFmtId="0" fontId="0" fillId="0" borderId="11" xfId="0" applyFont="1" applyFill="1" applyBorder="1" applyAlignment="1">
      <alignment vertical="center" wrapText="1"/>
    </xf>
    <xf numFmtId="0" fontId="0" fillId="0" borderId="11" xfId="0" applyFont="1" applyFill="1" applyBorder="1" applyAlignment="1">
      <alignment horizontal="left" vertical="center" wrapText="1"/>
    </xf>
    <xf numFmtId="0" fontId="0" fillId="0" borderId="11" xfId="0" applyFont="1" applyFill="1" applyBorder="1" applyAlignment="1">
      <alignment wrapText="1"/>
    </xf>
    <xf numFmtId="0" fontId="0" fillId="0" borderId="10" xfId="0" applyFill="1" applyBorder="1" applyAlignment="1">
      <alignment wrapText="1"/>
    </xf>
    <xf numFmtId="168" fontId="0" fillId="0" borderId="6" xfId="0" applyNumberFormat="1" applyFont="1" applyFill="1" applyBorder="1"/>
    <xf numFmtId="0" fontId="83" fillId="0" borderId="10" xfId="24" applyFont="1" applyFill="1" applyBorder="1" applyAlignment="1">
      <alignment horizontal="left" wrapText="1"/>
    </xf>
    <xf numFmtId="0" fontId="83" fillId="0" borderId="10" xfId="24" applyFont="1" applyFill="1" applyBorder="1" applyAlignment="1">
      <alignment horizontal="left"/>
    </xf>
    <xf numFmtId="168" fontId="25" fillId="0" borderId="6" xfId="0" applyNumberFormat="1" applyFont="1" applyFill="1" applyBorder="1"/>
    <xf numFmtId="0" fontId="25" fillId="0" borderId="4" xfId="0" applyFont="1" applyFill="1" applyBorder="1" applyAlignment="1">
      <alignment wrapText="1"/>
    </xf>
    <xf numFmtId="0" fontId="0" fillId="0" borderId="0" xfId="0" applyFont="1" applyFill="1" applyBorder="1"/>
    <xf numFmtId="0" fontId="2" fillId="0" borderId="0" xfId="0" applyFont="1" applyFill="1" applyAlignment="1"/>
    <xf numFmtId="0" fontId="0" fillId="0" borderId="8" xfId="0" applyFill="1" applyBorder="1" applyAlignment="1">
      <alignment wrapText="1"/>
    </xf>
    <xf numFmtId="0" fontId="2" fillId="0" borderId="9" xfId="0" applyFont="1" applyFill="1" applyBorder="1"/>
    <xf numFmtId="0" fontId="0" fillId="0" borderId="9" xfId="0" applyFill="1" applyBorder="1"/>
    <xf numFmtId="1" fontId="5" fillId="0" borderId="0" xfId="0" applyNumberFormat="1" applyFont="1" applyFill="1" applyAlignment="1">
      <alignment horizontal="center"/>
    </xf>
    <xf numFmtId="0" fontId="4" fillId="0" borderId="0" xfId="0" applyFont="1" applyFill="1" applyBorder="1" applyAlignment="1">
      <alignment horizontal="right"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6" fillId="0" borderId="8" xfId="0" quotePrefix="1" applyFont="1" applyFill="1" applyBorder="1" applyAlignment="1">
      <alignment horizontal="center" wrapText="1"/>
    </xf>
    <xf numFmtId="0" fontId="6" fillId="0" borderId="8" xfId="0" applyFont="1" applyFill="1" applyBorder="1" applyAlignment="1">
      <alignment horizontal="center" wrapText="1"/>
    </xf>
    <xf numFmtId="0" fontId="2" fillId="0" borderId="8" xfId="0" applyFont="1" applyFill="1" applyBorder="1" applyAlignment="1">
      <alignment wrapText="1"/>
    </xf>
    <xf numFmtId="0" fontId="2" fillId="0" borderId="10" xfId="0" applyFont="1" applyFill="1" applyBorder="1" applyAlignment="1">
      <alignment wrapText="1"/>
    </xf>
    <xf numFmtId="0" fontId="2" fillId="0" borderId="10" xfId="0" quotePrefix="1" applyFont="1" applyFill="1" applyBorder="1" applyAlignment="1">
      <alignment horizontal="center" wrapText="1"/>
    </xf>
    <xf numFmtId="0" fontId="25" fillId="0" borderId="10" xfId="0" applyFont="1" applyFill="1" applyBorder="1" applyAlignment="1">
      <alignment wrapText="1"/>
    </xf>
    <xf numFmtId="49" fontId="25" fillId="0" borderId="10" xfId="0" applyNumberFormat="1" applyFont="1" applyFill="1" applyBorder="1" applyAlignment="1">
      <alignment horizontal="center" wrapText="1"/>
    </xf>
    <xf numFmtId="49" fontId="85" fillId="0" borderId="10" xfId="0" applyNumberFormat="1" applyFont="1" applyFill="1" applyBorder="1" applyAlignment="1">
      <alignment horizontal="center" wrapText="1"/>
    </xf>
    <xf numFmtId="166" fontId="0" fillId="0" borderId="6" xfId="1" applyNumberFormat="1" applyFont="1" applyFill="1" applyBorder="1" applyAlignment="1">
      <alignment horizontal="center" wrapText="1"/>
    </xf>
    <xf numFmtId="166" fontId="0" fillId="0" borderId="10" xfId="1" applyNumberFormat="1" applyFont="1" applyFill="1" applyBorder="1" applyAlignment="1">
      <alignment wrapText="1"/>
    </xf>
    <xf numFmtId="166" fontId="25" fillId="0" borderId="10" xfId="1" applyNumberFormat="1" applyFont="1" applyFill="1" applyBorder="1" applyAlignment="1">
      <alignment wrapText="1"/>
    </xf>
    <xf numFmtId="0" fontId="0" fillId="0" borderId="10" xfId="0" applyFont="1" applyFill="1" applyBorder="1" applyAlignment="1">
      <alignment vertical="center" wrapText="1"/>
    </xf>
    <xf numFmtId="49" fontId="25" fillId="0" borderId="10" xfId="0" applyNumberFormat="1" applyFont="1" applyFill="1" applyBorder="1" applyAlignment="1">
      <alignment horizontal="center" vertical="center" wrapText="1"/>
    </xf>
    <xf numFmtId="0" fontId="25" fillId="0" borderId="11" xfId="0" applyFont="1" applyFill="1" applyBorder="1" applyAlignment="1">
      <alignment vertical="center" wrapText="1"/>
    </xf>
    <xf numFmtId="166" fontId="0" fillId="0" borderId="0" xfId="1" applyNumberFormat="1" applyFont="1" applyFill="1" applyBorder="1" applyAlignment="1">
      <alignment horizontal="center" wrapText="1"/>
    </xf>
    <xf numFmtId="0" fontId="85" fillId="0" borderId="11" xfId="0" applyFont="1" applyFill="1" applyBorder="1" applyAlignment="1">
      <alignment vertical="center" wrapText="1"/>
    </xf>
    <xf numFmtId="49" fontId="85" fillId="0" borderId="10" xfId="0" applyNumberFormat="1" applyFont="1" applyFill="1" applyBorder="1" applyAlignment="1">
      <alignment horizontal="center" vertical="center" wrapText="1"/>
    </xf>
    <xf numFmtId="0" fontId="0" fillId="0" borderId="10" xfId="0" applyFont="1" applyFill="1" applyBorder="1" applyAlignment="1">
      <alignment horizontal="left" vertical="center" wrapText="1"/>
    </xf>
    <xf numFmtId="0" fontId="25" fillId="0" borderId="0" xfId="0" applyFont="1" applyFill="1" applyAlignment="1">
      <alignment horizontal="center"/>
    </xf>
    <xf numFmtId="166" fontId="0" fillId="0" borderId="6" xfId="1" applyNumberFormat="1" applyFont="1" applyFill="1" applyBorder="1" applyAlignment="1">
      <alignment wrapText="1"/>
    </xf>
    <xf numFmtId="49" fontId="84" fillId="0" borderId="10" xfId="24" applyNumberFormat="1" applyFont="1" applyFill="1" applyBorder="1" applyAlignment="1">
      <alignment horizontal="center" wrapText="1"/>
    </xf>
    <xf numFmtId="49" fontId="84" fillId="0" borderId="10" xfId="24" applyNumberFormat="1" applyFont="1" applyFill="1" applyBorder="1" applyAlignment="1">
      <alignment horizontal="center"/>
    </xf>
    <xf numFmtId="166" fontId="25" fillId="0" borderId="6" xfId="1" applyNumberFormat="1" applyFont="1" applyFill="1" applyBorder="1" applyAlignment="1">
      <alignment horizontal="center" wrapText="1"/>
    </xf>
    <xf numFmtId="166" fontId="25" fillId="0" borderId="34" xfId="1" applyNumberFormat="1" applyFont="1" applyFill="1" applyBorder="1" applyAlignment="1">
      <alignment horizontal="center" wrapText="1"/>
    </xf>
    <xf numFmtId="166" fontId="25" fillId="0" borderId="34" xfId="1" applyNumberFormat="1" applyFont="1" applyFill="1" applyBorder="1" applyAlignment="1">
      <alignment wrapText="1"/>
    </xf>
    <xf numFmtId="166" fontId="0" fillId="0" borderId="34" xfId="1" applyNumberFormat="1" applyFont="1" applyFill="1" applyBorder="1" applyAlignment="1">
      <alignment wrapText="1"/>
    </xf>
    <xf numFmtId="0" fontId="25" fillId="0" borderId="10" xfId="0" applyFont="1" applyFill="1" applyBorder="1" applyAlignment="1">
      <alignment vertical="center"/>
    </xf>
    <xf numFmtId="49" fontId="25" fillId="0" borderId="10" xfId="0" applyNumberFormat="1" applyFont="1" applyFill="1" applyBorder="1" applyAlignment="1">
      <alignment horizontal="center" vertical="center"/>
    </xf>
    <xf numFmtId="49" fontId="25" fillId="0" borderId="10" xfId="0" applyNumberFormat="1" applyFont="1" applyFill="1" applyBorder="1" applyAlignment="1">
      <alignment horizontal="center"/>
    </xf>
    <xf numFmtId="0" fontId="25" fillId="0" borderId="6" xfId="0" applyFont="1" applyFill="1" applyBorder="1" applyAlignment="1">
      <alignment wrapText="1"/>
    </xf>
    <xf numFmtId="166" fontId="25" fillId="0" borderId="14" xfId="1" applyNumberFormat="1" applyFont="1" applyFill="1" applyBorder="1" applyAlignment="1">
      <alignment horizontal="center" wrapText="1"/>
    </xf>
    <xf numFmtId="166" fontId="25" fillId="0" borderId="14" xfId="1" applyNumberFormat="1" applyFont="1" applyFill="1" applyBorder="1" applyAlignment="1">
      <alignment wrapText="1"/>
    </xf>
    <xf numFmtId="0" fontId="0" fillId="0" borderId="0" xfId="0" applyFont="1" applyFill="1" applyBorder="1" applyAlignment="1">
      <alignment wrapText="1"/>
    </xf>
    <xf numFmtId="1" fontId="2" fillId="0" borderId="0" xfId="0" applyNumberFormat="1" applyFont="1" applyFill="1" applyBorder="1" applyAlignment="1">
      <alignment wrapText="1"/>
    </xf>
    <xf numFmtId="3" fontId="12" fillId="0" borderId="0" xfId="42" applyNumberFormat="1" applyFont="1" applyFill="1" applyBorder="1"/>
    <xf numFmtId="0" fontId="0" fillId="0" borderId="0" xfId="0" applyFill="1" applyBorder="1"/>
    <xf numFmtId="168" fontId="25" fillId="0" borderId="8" xfId="0" applyNumberFormat="1" applyFont="1" applyFill="1" applyBorder="1" applyAlignment="1">
      <alignment wrapText="1"/>
    </xf>
    <xf numFmtId="168" fontId="0" fillId="0" borderId="8" xfId="0" applyNumberFormat="1" applyFont="1" applyFill="1" applyBorder="1" applyAlignment="1">
      <alignment wrapText="1"/>
    </xf>
    <xf numFmtId="1" fontId="0" fillId="0" borderId="0" xfId="0" applyNumberFormat="1" applyFont="1" applyFill="1" applyBorder="1" applyAlignment="1">
      <alignment wrapText="1"/>
    </xf>
    <xf numFmtId="0" fontId="0" fillId="0" borderId="0" xfId="0" applyFont="1" applyFill="1" applyAlignment="1">
      <alignment wrapText="1"/>
    </xf>
    <xf numFmtId="0" fontId="3" fillId="0" borderId="15" xfId="0" applyFont="1" applyFill="1" applyBorder="1" applyAlignment="1">
      <alignment horizontal="center" vertical="top" wrapText="1"/>
    </xf>
    <xf numFmtId="0" fontId="0" fillId="0" borderId="0" xfId="0" applyFill="1" applyAlignment="1">
      <alignment vertical="top"/>
    </xf>
    <xf numFmtId="0" fontId="25" fillId="0" borderId="10" xfId="0" applyFont="1" applyFill="1" applyBorder="1" applyAlignment="1">
      <alignment horizontal="left" vertical="top" wrapText="1"/>
    </xf>
    <xf numFmtId="1" fontId="3" fillId="0" borderId="0" xfId="0" applyNumberFormat="1" applyFont="1" applyFill="1"/>
    <xf numFmtId="4" fontId="17" fillId="0" borderId="0" xfId="42" applyNumberFormat="1" applyFont="1" applyFill="1" applyAlignment="1"/>
    <xf numFmtId="1" fontId="105" fillId="0" borderId="0" xfId="42" applyNumberFormat="1" applyFont="1" applyFill="1"/>
    <xf numFmtId="0" fontId="19" fillId="0" borderId="0" xfId="42" applyFont="1" applyFill="1" applyAlignment="1"/>
    <xf numFmtId="0" fontId="3" fillId="0" borderId="0" xfId="0" applyFont="1" applyFill="1" applyBorder="1" applyAlignment="1">
      <alignment horizontal="right" wrapText="1"/>
    </xf>
    <xf numFmtId="3" fontId="15" fillId="0" borderId="0" xfId="42" applyNumberFormat="1" applyFont="1" applyFill="1" applyAlignment="1"/>
    <xf numFmtId="3" fontId="15" fillId="0" borderId="0" xfId="42" applyNumberFormat="1" applyFont="1" applyFill="1" applyBorder="1"/>
    <xf numFmtId="3" fontId="15" fillId="0" borderId="0" xfId="42" applyNumberFormat="1" applyFont="1" applyFill="1" applyBorder="1" applyAlignment="1"/>
    <xf numFmtId="0" fontId="3" fillId="0" borderId="8" xfId="0" quotePrefix="1"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8" xfId="0" applyFont="1" applyFill="1" applyBorder="1" applyAlignment="1">
      <alignment horizontal="left" vertical="top" wrapText="1"/>
    </xf>
    <xf numFmtId="0" fontId="2" fillId="0" borderId="8" xfId="0" applyFont="1" applyFill="1" applyBorder="1" applyAlignment="1">
      <alignmen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83" fillId="0" borderId="10" xfId="24" applyFont="1" applyFill="1" applyBorder="1" applyAlignment="1">
      <alignment horizontal="left" vertical="top" wrapText="1"/>
    </xf>
    <xf numFmtId="0" fontId="83" fillId="0" borderId="10" xfId="24" applyFont="1" applyFill="1" applyBorder="1" applyAlignment="1">
      <alignment horizontal="left" vertical="top"/>
    </xf>
    <xf numFmtId="0" fontId="85" fillId="0" borderId="10" xfId="0" applyFont="1" applyFill="1" applyBorder="1" applyAlignment="1">
      <alignment horizontal="left" vertical="top" wrapText="1"/>
    </xf>
    <xf numFmtId="1" fontId="2" fillId="0" borderId="10" xfId="0" applyNumberFormat="1"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0" xfId="0" quotePrefix="1" applyFont="1" applyFill="1" applyBorder="1" applyAlignment="1">
      <alignment horizontal="left" vertical="top" wrapText="1"/>
    </xf>
    <xf numFmtId="49" fontId="25" fillId="0" borderId="10" xfId="0" applyNumberFormat="1" applyFont="1" applyFill="1" applyBorder="1" applyAlignment="1">
      <alignment horizontal="left" vertical="top" wrapText="1"/>
    </xf>
    <xf numFmtId="1" fontId="2" fillId="0" borderId="6" xfId="0" applyNumberFormat="1" applyFont="1" applyFill="1" applyBorder="1" applyAlignment="1">
      <alignment horizontal="left" vertical="top" wrapText="1"/>
    </xf>
    <xf numFmtId="49" fontId="85" fillId="0" borderId="10" xfId="0" applyNumberFormat="1" applyFont="1" applyFill="1" applyBorder="1" applyAlignment="1">
      <alignment horizontal="left" vertical="top" wrapText="1"/>
    </xf>
    <xf numFmtId="166" fontId="0" fillId="0" borderId="6" xfId="1" applyNumberFormat="1" applyFont="1" applyFill="1" applyBorder="1" applyAlignment="1">
      <alignment horizontal="left" vertical="top" wrapText="1"/>
    </xf>
    <xf numFmtId="166" fontId="0" fillId="0" borderId="10" xfId="1" applyNumberFormat="1" applyFont="1" applyFill="1" applyBorder="1" applyAlignment="1">
      <alignment horizontal="left" vertical="top" wrapText="1"/>
    </xf>
    <xf numFmtId="166" fontId="25" fillId="0" borderId="10" xfId="1" applyNumberFormat="1" applyFont="1" applyFill="1" applyBorder="1" applyAlignment="1">
      <alignment horizontal="left" vertical="top" wrapText="1"/>
    </xf>
    <xf numFmtId="0" fontId="25" fillId="0" borderId="11" xfId="0" applyFont="1" applyFill="1" applyBorder="1" applyAlignment="1">
      <alignment horizontal="left" vertical="top" wrapText="1"/>
    </xf>
    <xf numFmtId="0" fontId="85" fillId="0" borderId="11" xfId="0" applyFont="1" applyFill="1" applyBorder="1" applyAlignment="1">
      <alignment horizontal="left" vertical="top" wrapText="1"/>
    </xf>
    <xf numFmtId="166" fontId="0" fillId="0" borderId="0" xfId="1" applyNumberFormat="1" applyFont="1" applyFill="1" applyBorder="1" applyAlignment="1">
      <alignment horizontal="left" vertical="top" wrapText="1"/>
    </xf>
    <xf numFmtId="49" fontId="84" fillId="0" borderId="10" xfId="24" applyNumberFormat="1" applyFont="1" applyFill="1" applyBorder="1" applyAlignment="1">
      <alignment horizontal="left" vertical="top" wrapText="1"/>
    </xf>
    <xf numFmtId="49" fontId="84" fillId="0" borderId="10" xfId="24" applyNumberFormat="1" applyFont="1" applyFill="1" applyBorder="1" applyAlignment="1">
      <alignment horizontal="left" vertical="top"/>
    </xf>
    <xf numFmtId="166" fontId="25" fillId="0" borderId="6" xfId="1" applyNumberFormat="1" applyFont="1" applyFill="1" applyBorder="1" applyAlignment="1">
      <alignment horizontal="left" vertical="top" wrapText="1"/>
    </xf>
    <xf numFmtId="166" fontId="25" fillId="0" borderId="34" xfId="1" applyNumberFormat="1" applyFont="1" applyFill="1" applyBorder="1" applyAlignment="1">
      <alignment horizontal="left" vertical="top" wrapText="1"/>
    </xf>
    <xf numFmtId="166" fontId="0" fillId="0" borderId="34" xfId="1" applyNumberFormat="1" applyFont="1" applyFill="1" applyBorder="1" applyAlignment="1">
      <alignment horizontal="left" vertical="top" wrapText="1"/>
    </xf>
    <xf numFmtId="49" fontId="25" fillId="0" borderId="10" xfId="0" applyNumberFormat="1" applyFont="1" applyFill="1" applyBorder="1" applyAlignment="1">
      <alignment horizontal="left" vertical="top"/>
    </xf>
    <xf numFmtId="0" fontId="0" fillId="0" borderId="10" xfId="0" applyFont="1" applyFill="1" applyBorder="1" applyAlignment="1">
      <alignment horizontal="left" vertical="top"/>
    </xf>
    <xf numFmtId="0" fontId="25" fillId="0" borderId="6" xfId="0" applyFont="1" applyFill="1" applyBorder="1" applyAlignment="1">
      <alignment horizontal="left" vertical="top" wrapText="1"/>
    </xf>
    <xf numFmtId="166" fontId="25" fillId="0" borderId="14" xfId="1" applyNumberFormat="1" applyFont="1" applyFill="1" applyBorder="1" applyAlignment="1">
      <alignment horizontal="left" vertical="top" wrapText="1"/>
    </xf>
    <xf numFmtId="0" fontId="0" fillId="0" borderId="8" xfId="0" applyFont="1" applyFill="1" applyBorder="1" applyAlignment="1">
      <alignment horizontal="left" vertical="top" wrapText="1"/>
    </xf>
    <xf numFmtId="166" fontId="0" fillId="0" borderId="8" xfId="1" applyNumberFormat="1" applyFont="1" applyFill="1" applyBorder="1" applyAlignment="1">
      <alignment horizontal="left" vertical="top" wrapText="1"/>
    </xf>
    <xf numFmtId="166" fontId="25" fillId="0" borderId="8" xfId="1" applyNumberFormat="1" applyFont="1" applyFill="1" applyBorder="1" applyAlignment="1">
      <alignment horizontal="left" vertical="top" wrapText="1"/>
    </xf>
    <xf numFmtId="0" fontId="5" fillId="0" borderId="0" xfId="0" applyFont="1" applyFill="1" applyAlignment="1">
      <alignment horizontal="center"/>
    </xf>
    <xf numFmtId="43" fontId="69" fillId="0" borderId="0" xfId="1" applyFont="1" applyFill="1" applyAlignment="1">
      <alignment horizontal="center"/>
    </xf>
    <xf numFmtId="43" fontId="5" fillId="0" borderId="0" xfId="1" applyFont="1" applyFill="1" applyAlignment="1">
      <alignment horizontal="center"/>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3" fontId="12" fillId="0" borderId="0" xfId="42" applyNumberFormat="1" applyFont="1" applyFill="1" applyAlignment="1"/>
    <xf numFmtId="0" fontId="20" fillId="0" borderId="0" xfId="42" applyFill="1" applyAlignment="1"/>
    <xf numFmtId="3" fontId="10" fillId="0" borderId="33" xfId="42" applyNumberFormat="1" applyFont="1" applyFill="1" applyBorder="1" applyAlignment="1">
      <alignment horizontal="center" vertical="center"/>
    </xf>
    <xf numFmtId="0" fontId="5" fillId="0" borderId="0" xfId="0" applyFont="1" applyFill="1" applyAlignment="1">
      <alignment horizontal="center" vertical="center"/>
    </xf>
    <xf numFmtId="0" fontId="3" fillId="0" borderId="10" xfId="0" applyFont="1" applyFill="1" applyBorder="1" applyAlignment="1">
      <alignment horizontal="center" vertical="center"/>
    </xf>
    <xf numFmtId="0" fontId="4" fillId="0" borderId="0" xfId="0" applyFont="1" applyFill="1" applyBorder="1" applyAlignment="1">
      <alignment horizontal="right" wrapText="1"/>
    </xf>
    <xf numFmtId="0" fontId="3" fillId="0" borderId="0" xfId="0" applyFont="1" applyFill="1" applyAlignment="1">
      <alignment horizontal="center"/>
    </xf>
    <xf numFmtId="0" fontId="91" fillId="0" borderId="0" xfId="0" quotePrefix="1" applyNumberFormat="1" applyFont="1" applyFill="1" applyBorder="1" applyAlignment="1">
      <alignment horizontal="left" vertical="top" wrapText="1"/>
    </xf>
    <xf numFmtId="0" fontId="20" fillId="0" borderId="0" xfId="42" applyAlignment="1"/>
    <xf numFmtId="4" fontId="10" fillId="0" borderId="0" xfId="42" applyNumberFormat="1" applyFont="1" applyAlignment="1"/>
    <xf numFmtId="0" fontId="10" fillId="0" borderId="0" xfId="42" applyFont="1" applyAlignment="1"/>
    <xf numFmtId="0" fontId="41" fillId="0" borderId="10" xfId="0" applyFont="1" applyFill="1" applyBorder="1" applyAlignment="1">
      <alignment wrapText="1"/>
    </xf>
    <xf numFmtId="0" fontId="103" fillId="0" borderId="0" xfId="0" applyFont="1" applyFill="1" applyAlignment="1"/>
    <xf numFmtId="1" fontId="2" fillId="0" borderId="0" xfId="0" applyNumberFormat="1" applyFont="1" applyFill="1"/>
    <xf numFmtId="0" fontId="4" fillId="0" borderId="0" xfId="0" applyFont="1" applyFill="1" applyBorder="1" applyAlignment="1">
      <alignment wrapText="1"/>
    </xf>
    <xf numFmtId="1" fontId="5" fillId="0" borderId="0" xfId="0" applyNumberFormat="1" applyFont="1" applyFill="1" applyAlignment="1">
      <alignment horizontal="center" vertical="center"/>
    </xf>
    <xf numFmtId="1" fontId="10" fillId="0" borderId="0" xfId="42" applyNumberFormat="1" applyFont="1" applyFill="1" applyAlignment="1"/>
    <xf numFmtId="0" fontId="0" fillId="0" borderId="0" xfId="0" applyFill="1" applyAlignment="1">
      <alignment vertical="center" wrapText="1"/>
    </xf>
    <xf numFmtId="0" fontId="2" fillId="0" borderId="11" xfId="0" applyFont="1" applyFill="1" applyBorder="1"/>
    <xf numFmtId="1" fontId="3" fillId="0" borderId="8" xfId="0" applyNumberFormat="1" applyFont="1" applyFill="1" applyBorder="1" applyAlignment="1">
      <alignment horizontal="center" vertical="center" wrapText="1"/>
    </xf>
    <xf numFmtId="2" fontId="2" fillId="0" borderId="0" xfId="0" applyNumberFormat="1" applyFont="1" applyFill="1"/>
    <xf numFmtId="1" fontId="2" fillId="0" borderId="0" xfId="0" applyNumberFormat="1" applyFont="1" applyFill="1" applyAlignment="1">
      <alignment horizontal="center"/>
    </xf>
    <xf numFmtId="166" fontId="2" fillId="0" borderId="0" xfId="1" applyNumberFormat="1" applyFont="1" applyFill="1"/>
    <xf numFmtId="0" fontId="25" fillId="0" borderId="10" xfId="0" applyFont="1" applyFill="1" applyBorder="1" applyAlignment="1">
      <alignment vertical="top" wrapText="1"/>
    </xf>
    <xf numFmtId="3" fontId="29" fillId="0" borderId="0" xfId="42" applyNumberFormat="1" applyFont="1" applyFill="1"/>
    <xf numFmtId="3" fontId="8" fillId="0" borderId="0" xfId="42" applyNumberFormat="1" applyFont="1" applyFill="1" applyAlignment="1">
      <alignment horizontal="center"/>
    </xf>
    <xf numFmtId="3" fontId="10" fillId="0" borderId="0" xfId="42" applyNumberFormat="1" applyFont="1" applyFill="1" applyAlignment="1">
      <alignment wrapText="1"/>
    </xf>
    <xf numFmtId="3" fontId="44" fillId="0" borderId="0" xfId="42" applyNumberFormat="1" applyFont="1" applyFill="1" applyBorder="1" applyAlignment="1">
      <alignment horizontal="center"/>
    </xf>
    <xf numFmtId="3" fontId="12" fillId="0" borderId="0" xfId="42" applyNumberFormat="1" applyFont="1" applyFill="1" applyBorder="1" applyAlignment="1">
      <alignment horizontal="center"/>
    </xf>
    <xf numFmtId="3" fontId="10" fillId="0" borderId="4" xfId="42" applyNumberFormat="1" applyFont="1" applyFill="1" applyBorder="1" applyAlignment="1">
      <alignment horizontal="center" vertical="center" wrapText="1"/>
    </xf>
    <xf numFmtId="3" fontId="10" fillId="0" borderId="4" xfId="42" applyNumberFormat="1" applyFont="1" applyFill="1" applyBorder="1" applyAlignment="1">
      <alignment horizontal="center" vertical="center"/>
    </xf>
    <xf numFmtId="3" fontId="10" fillId="0" borderId="16" xfId="42" applyNumberFormat="1" applyFont="1" applyFill="1" applyBorder="1" applyAlignment="1">
      <alignment horizontal="center" vertical="center" wrapText="1"/>
    </xf>
    <xf numFmtId="3" fontId="10" fillId="0" borderId="8" xfId="42" applyNumberFormat="1" applyFont="1" applyFill="1" applyBorder="1" applyAlignment="1">
      <alignment horizontal="center" vertical="top" wrapText="1"/>
    </xf>
    <xf numFmtId="3" fontId="10" fillId="0" borderId="4" xfId="42" applyNumberFormat="1" applyFont="1" applyFill="1" applyBorder="1" applyAlignment="1">
      <alignment horizontal="center" vertical="top" wrapText="1"/>
    </xf>
    <xf numFmtId="3" fontId="10" fillId="0" borderId="16" xfId="42" applyNumberFormat="1" applyFont="1" applyFill="1" applyBorder="1" applyAlignment="1">
      <alignment horizontal="center" vertical="top" wrapText="1"/>
    </xf>
    <xf numFmtId="3" fontId="10" fillId="0" borderId="16" xfId="42" applyNumberFormat="1" applyFont="1" applyFill="1" applyBorder="1" applyAlignment="1">
      <alignment horizontal="center"/>
    </xf>
    <xf numFmtId="3" fontId="12" fillId="0" borderId="16" xfId="42" applyNumberFormat="1" applyFont="1" applyFill="1" applyBorder="1" applyAlignment="1">
      <alignment horizontal="left"/>
    </xf>
    <xf numFmtId="3" fontId="12" fillId="0" borderId="6" xfId="42" applyNumberFormat="1" applyFont="1" applyFill="1" applyBorder="1" applyAlignment="1">
      <alignment horizontal="center"/>
    </xf>
    <xf numFmtId="3" fontId="12" fillId="0" borderId="16" xfId="42" applyNumberFormat="1" applyFont="1" applyFill="1" applyBorder="1" applyAlignment="1">
      <alignment horizontal="center"/>
    </xf>
    <xf numFmtId="3" fontId="12" fillId="0" borderId="16" xfId="42" applyNumberFormat="1" applyFont="1" applyFill="1" applyBorder="1" applyAlignment="1">
      <alignment horizontal="center" wrapText="1"/>
    </xf>
    <xf numFmtId="3" fontId="12" fillId="0" borderId="11" xfId="42" applyNumberFormat="1" applyFont="1" applyFill="1" applyBorder="1" applyAlignment="1">
      <alignment horizontal="center"/>
    </xf>
    <xf numFmtId="3" fontId="12" fillId="0" borderId="16" xfId="42" applyNumberFormat="1" applyFont="1" applyFill="1" applyBorder="1"/>
    <xf numFmtId="3" fontId="29" fillId="0" borderId="0" xfId="42" applyNumberFormat="1" applyFont="1" applyFill="1" applyBorder="1" applyAlignment="1">
      <alignment wrapText="1"/>
    </xf>
    <xf numFmtId="3" fontId="29" fillId="0" borderId="0" xfId="42" applyNumberFormat="1" applyFont="1" applyFill="1" applyBorder="1"/>
    <xf numFmtId="3" fontId="84" fillId="0" borderId="10" xfId="42" applyNumberFormat="1" applyFont="1" applyFill="1" applyBorder="1" applyAlignment="1">
      <alignment horizontal="center"/>
    </xf>
    <xf numFmtId="3" fontId="83" fillId="0" borderId="10" xfId="42" applyNumberFormat="1" applyFont="1" applyFill="1" applyBorder="1" applyAlignment="1">
      <alignment horizontal="left"/>
    </xf>
    <xf numFmtId="168" fontId="83" fillId="0" borderId="6" xfId="42" applyNumberFormat="1" applyFont="1" applyFill="1" applyBorder="1" applyAlignment="1">
      <alignment horizontal="left"/>
    </xf>
    <xf numFmtId="168" fontId="83" fillId="0" borderId="6" xfId="42" applyNumberFormat="1" applyFont="1" applyFill="1" applyBorder="1"/>
    <xf numFmtId="168" fontId="83" fillId="0" borderId="8" xfId="42" applyNumberFormat="1" applyFont="1" applyFill="1" applyBorder="1" applyAlignment="1">
      <alignment horizontal="center"/>
    </xf>
    <xf numFmtId="168" fontId="83" fillId="0" borderId="11" xfId="42" applyNumberFormat="1" applyFont="1" applyFill="1" applyBorder="1"/>
    <xf numFmtId="3" fontId="84" fillId="0" borderId="8" xfId="42" applyNumberFormat="1" applyFont="1" applyFill="1" applyBorder="1" applyAlignment="1">
      <alignment horizontal="center"/>
    </xf>
    <xf numFmtId="3" fontId="84" fillId="0" borderId="8" xfId="42" applyNumberFormat="1" applyFont="1" applyFill="1" applyBorder="1"/>
    <xf numFmtId="168" fontId="83" fillId="0" borderId="14" xfId="42" applyNumberFormat="1" applyFont="1" applyFill="1" applyBorder="1"/>
    <xf numFmtId="3" fontId="12" fillId="0" borderId="0" xfId="42" applyNumberFormat="1" applyFont="1" applyFill="1" applyBorder="1" applyAlignment="1">
      <alignment horizontal="left"/>
    </xf>
    <xf numFmtId="3" fontId="20" fillId="0" borderId="0" xfId="42" applyNumberFormat="1" applyFill="1"/>
    <xf numFmtId="3" fontId="10" fillId="0" borderId="17" xfId="42" applyNumberFormat="1" applyFont="1" applyFill="1" applyBorder="1" applyAlignment="1">
      <alignment horizontal="center" vertical="center" wrapText="1"/>
    </xf>
    <xf numFmtId="3" fontId="10" fillId="0" borderId="8" xfId="42" applyNumberFormat="1" applyFont="1" applyFill="1" applyBorder="1" applyAlignment="1">
      <alignment horizontal="center" vertical="center" wrapText="1"/>
    </xf>
    <xf numFmtId="3" fontId="10" fillId="0" borderId="10" xfId="42" applyNumberFormat="1" applyFont="1" applyFill="1" applyBorder="1" applyAlignment="1">
      <alignment horizontal="center"/>
    </xf>
    <xf numFmtId="3" fontId="12" fillId="0" borderId="5" xfId="42" applyNumberFormat="1" applyFont="1" applyFill="1" applyBorder="1" applyAlignment="1">
      <alignment horizontal="center"/>
    </xf>
    <xf numFmtId="3" fontId="12" fillId="0" borderId="10" xfId="42" applyNumberFormat="1" applyFont="1" applyFill="1" applyBorder="1" applyAlignment="1">
      <alignment horizontal="center"/>
    </xf>
    <xf numFmtId="3" fontId="12" fillId="0" borderId="10" xfId="42" applyNumberFormat="1" applyFont="1" applyFill="1" applyBorder="1"/>
    <xf numFmtId="168" fontId="83" fillId="0" borderId="10" xfId="42" applyNumberFormat="1" applyFont="1" applyFill="1" applyBorder="1" applyAlignment="1">
      <alignment horizontal="center"/>
    </xf>
    <xf numFmtId="168" fontId="83" fillId="0" borderId="0" xfId="42" applyNumberFormat="1" applyFont="1" applyFill="1" applyBorder="1"/>
    <xf numFmtId="3" fontId="12" fillId="0" borderId="10" xfId="42" applyNumberFormat="1" applyFont="1" applyFill="1" applyBorder="1" applyAlignment="1">
      <alignment horizontal="left"/>
    </xf>
    <xf numFmtId="168" fontId="83" fillId="0" borderId="12" xfId="42" applyNumberFormat="1" applyFont="1" applyFill="1" applyBorder="1" applyAlignment="1">
      <alignment horizontal="left"/>
    </xf>
    <xf numFmtId="3" fontId="10" fillId="0" borderId="8" xfId="42" applyNumberFormat="1" applyFont="1" applyFill="1" applyBorder="1" applyAlignment="1">
      <alignment horizontal="center"/>
    </xf>
    <xf numFmtId="3" fontId="77" fillId="0" borderId="8" xfId="42" applyNumberFormat="1" applyFont="1" applyFill="1" applyBorder="1"/>
    <xf numFmtId="168" fontId="84" fillId="0" borderId="27" xfId="42" applyNumberFormat="1" applyFont="1" applyFill="1" applyBorder="1"/>
    <xf numFmtId="0" fontId="20" fillId="0" borderId="0" xfId="42" applyFill="1" applyAlignment="1">
      <alignment horizontal="left"/>
    </xf>
    <xf numFmtId="3" fontId="19" fillId="0" borderId="0" xfId="42" applyNumberFormat="1" applyFont="1" applyFill="1"/>
    <xf numFmtId="3" fontId="27" fillId="0" borderId="0" xfId="42" applyNumberFormat="1" applyFont="1" applyFill="1"/>
    <xf numFmtId="4" fontId="10" fillId="0" borderId="0" xfId="42" applyNumberFormat="1" applyFont="1" applyFill="1"/>
    <xf numFmtId="4" fontId="12" fillId="0" borderId="0" xfId="42" applyNumberFormat="1" applyFont="1" applyFill="1" applyAlignment="1">
      <alignment horizontal="left"/>
    </xf>
    <xf numFmtId="0" fontId="2" fillId="0" borderId="13" xfId="0" applyFont="1" applyFill="1" applyBorder="1"/>
    <xf numFmtId="0" fontId="3" fillId="0" borderId="8" xfId="0" applyFont="1" applyFill="1" applyBorder="1" applyAlignment="1">
      <alignment horizontal="center"/>
    </xf>
    <xf numFmtId="1" fontId="25" fillId="0" borderId="10" xfId="0" applyNumberFormat="1" applyFont="1" applyFill="1" applyBorder="1" applyAlignment="1">
      <alignment horizontal="center"/>
    </xf>
    <xf numFmtId="168" fontId="0" fillId="0" borderId="10" xfId="0" applyNumberFormat="1" applyFill="1" applyBorder="1"/>
    <xf numFmtId="4" fontId="77" fillId="0" borderId="0" xfId="42" applyNumberFormat="1" applyFont="1" applyFill="1" applyAlignment="1">
      <alignment wrapText="1"/>
    </xf>
    <xf numFmtId="0" fontId="1" fillId="0" borderId="0" xfId="0" applyFont="1" applyFill="1" applyAlignment="1"/>
    <xf numFmtId="4" fontId="77" fillId="0" borderId="0" xfId="42" applyNumberFormat="1" applyFont="1" applyFill="1" applyAlignment="1"/>
    <xf numFmtId="4" fontId="83" fillId="0" borderId="0" xfId="42" applyNumberFormat="1" applyFont="1" applyFill="1" applyAlignment="1"/>
    <xf numFmtId="0" fontId="1" fillId="0" borderId="0" xfId="0" applyFont="1" applyFill="1" applyBorder="1" applyAlignment="1"/>
    <xf numFmtId="4" fontId="88" fillId="0" borderId="0" xfId="42" applyNumberFormat="1" applyFont="1" applyFill="1" applyAlignment="1">
      <alignment horizontal="center"/>
    </xf>
    <xf numFmtId="4" fontId="83" fillId="0" borderId="0" xfId="42" applyNumberFormat="1" applyFont="1" applyFill="1" applyAlignment="1">
      <alignment horizontal="center"/>
    </xf>
    <xf numFmtId="4" fontId="84" fillId="0" borderId="0" xfId="42" applyNumberFormat="1" applyFont="1" applyFill="1" applyAlignment="1"/>
    <xf numFmtId="0" fontId="76" fillId="0" borderId="0" xfId="42" applyFont="1" applyFill="1" applyAlignment="1"/>
    <xf numFmtId="4" fontId="76" fillId="0" borderId="0" xfId="42" applyNumberFormat="1" applyFont="1" applyFill="1"/>
    <xf numFmtId="0" fontId="1" fillId="0" borderId="0" xfId="0" applyFont="1" applyFill="1"/>
    <xf numFmtId="4" fontId="76" fillId="0" borderId="0" xfId="42" applyNumberFormat="1" applyFont="1" applyFill="1" applyAlignment="1"/>
    <xf numFmtId="0" fontId="68" fillId="0" borderId="0" xfId="0" applyFont="1" applyFill="1" applyBorder="1"/>
    <xf numFmtId="0" fontId="43" fillId="0" borderId="0" xfId="0" applyFont="1" applyFill="1" applyBorder="1" applyAlignment="1">
      <alignment horizontal="center"/>
    </xf>
    <xf numFmtId="166" fontId="68" fillId="0" borderId="0" xfId="1" applyNumberFormat="1" applyFont="1" applyFill="1"/>
    <xf numFmtId="43" fontId="68" fillId="0" borderId="0" xfId="1" applyFont="1" applyFill="1"/>
    <xf numFmtId="43" fontId="43" fillId="0" borderId="0" xfId="1" applyFont="1" applyFill="1"/>
    <xf numFmtId="0" fontId="2" fillId="0" borderId="16" xfId="0" applyFont="1" applyFill="1" applyBorder="1" applyAlignment="1">
      <alignment horizontal="left"/>
    </xf>
    <xf numFmtId="0" fontId="2" fillId="0" borderId="16" xfId="0" applyFont="1" applyFill="1" applyBorder="1" applyAlignment="1">
      <alignment wrapText="1"/>
    </xf>
    <xf numFmtId="0" fontId="2" fillId="0" borderId="16" xfId="0" applyFont="1" applyFill="1" applyBorder="1"/>
    <xf numFmtId="0" fontId="43" fillId="0" borderId="11" xfId="0" applyFont="1" applyFill="1" applyBorder="1" applyAlignment="1">
      <alignment horizontal="center" vertical="center" wrapText="1"/>
    </xf>
    <xf numFmtId="0" fontId="59" fillId="0" borderId="10" xfId="0" applyFont="1" applyFill="1" applyBorder="1" applyAlignment="1">
      <alignment wrapText="1"/>
    </xf>
    <xf numFmtId="1" fontId="25" fillId="0" borderId="10" xfId="0" applyNumberFormat="1" applyFont="1" applyFill="1" applyBorder="1" applyAlignment="1">
      <alignment horizontal="center" wrapText="1"/>
    </xf>
    <xf numFmtId="168" fontId="2" fillId="0" borderId="0" xfId="0" applyNumberFormat="1" applyFont="1" applyFill="1" applyBorder="1"/>
    <xf numFmtId="0" fontId="24" fillId="0" borderId="10" xfId="0" applyFont="1" applyFill="1" applyBorder="1" applyAlignment="1">
      <alignment wrapText="1"/>
    </xf>
    <xf numFmtId="0" fontId="0" fillId="0" borderId="0" xfId="0" applyFill="1" applyAlignment="1">
      <alignment horizontal="center"/>
    </xf>
    <xf numFmtId="0" fontId="4" fillId="0" borderId="10" xfId="0" applyFont="1" applyFill="1" applyBorder="1" applyAlignment="1">
      <alignment wrapText="1"/>
    </xf>
    <xf numFmtId="0" fontId="43" fillId="0" borderId="0" xfId="0" applyFont="1" applyFill="1"/>
    <xf numFmtId="166" fontId="43" fillId="0" borderId="0" xfId="0" applyNumberFormat="1" applyFont="1" applyFill="1"/>
    <xf numFmtId="0" fontId="43" fillId="0" borderId="17" xfId="0" applyFont="1" applyFill="1" applyBorder="1" applyAlignment="1">
      <alignment horizontal="left" vertical="center" wrapText="1"/>
    </xf>
    <xf numFmtId="168" fontId="89" fillId="0" borderId="33" xfId="0" applyNumberFormat="1" applyFont="1" applyFill="1" applyBorder="1" applyAlignment="1">
      <alignment horizontal="center" vertical="center" wrapText="1"/>
    </xf>
    <xf numFmtId="168" fontId="89" fillId="0" borderId="17" xfId="0" applyNumberFormat="1" applyFont="1" applyFill="1" applyBorder="1" applyAlignment="1">
      <alignment vertical="center" wrapText="1"/>
    </xf>
    <xf numFmtId="168" fontId="89" fillId="0" borderId="4" xfId="0" applyNumberFormat="1" applyFont="1" applyFill="1" applyBorder="1" applyAlignment="1">
      <alignment vertical="center" wrapText="1"/>
    </xf>
    <xf numFmtId="166" fontId="43" fillId="0" borderId="17" xfId="1" applyNumberFormat="1" applyFont="1" applyFill="1" applyBorder="1" applyAlignment="1">
      <alignment horizontal="left" vertical="center" wrapText="1"/>
    </xf>
    <xf numFmtId="0" fontId="43" fillId="0" borderId="10" xfId="0" quotePrefix="1" applyFont="1" applyFill="1" applyBorder="1" applyAlignment="1">
      <alignment horizontal="center" vertical="center"/>
    </xf>
    <xf numFmtId="0" fontId="43" fillId="0" borderId="10" xfId="0" applyFont="1" applyFill="1" applyBorder="1" applyAlignment="1">
      <alignment horizontal="center" vertical="center"/>
    </xf>
    <xf numFmtId="0" fontId="43" fillId="0" borderId="8" xfId="0" quotePrefix="1" applyFont="1" applyFill="1" applyBorder="1" applyAlignment="1">
      <alignment horizontal="center" vertical="center"/>
    </xf>
    <xf numFmtId="0" fontId="43" fillId="0" borderId="13" xfId="0" quotePrefix="1" applyFont="1" applyFill="1" applyBorder="1" applyAlignment="1">
      <alignment horizontal="center" vertical="center"/>
    </xf>
    <xf numFmtId="0" fontId="43" fillId="0" borderId="17" xfId="0" applyFont="1" applyFill="1" applyBorder="1" applyAlignment="1">
      <alignment horizontal="center" vertical="center"/>
    </xf>
    <xf numFmtId="0" fontId="43" fillId="0" borderId="4" xfId="0" applyFont="1" applyFill="1" applyBorder="1" applyAlignment="1">
      <alignment horizontal="center" vertical="center" wrapText="1"/>
    </xf>
    <xf numFmtId="0" fontId="43" fillId="0" borderId="8" xfId="0" applyFont="1" applyFill="1" applyBorder="1" applyAlignment="1">
      <alignment horizontal="center" vertical="center"/>
    </xf>
    <xf numFmtId="0" fontId="0" fillId="0" borderId="15" xfId="0" applyFill="1" applyBorder="1" applyAlignment="1">
      <alignment vertical="center"/>
    </xf>
    <xf numFmtId="0" fontId="2" fillId="0" borderId="5" xfId="0" applyFont="1" applyFill="1" applyBorder="1" applyAlignment="1">
      <alignment wrapText="1"/>
    </xf>
    <xf numFmtId="166" fontId="2" fillId="0" borderId="5" xfId="1" applyNumberFormat="1" applyFont="1" applyFill="1" applyBorder="1" applyAlignment="1">
      <alignment wrapText="1"/>
    </xf>
    <xf numFmtId="0" fontId="0" fillId="0" borderId="11" xfId="0" applyFill="1" applyBorder="1" applyAlignment="1">
      <alignment horizontal="left"/>
    </xf>
    <xf numFmtId="0" fontId="0" fillId="0" borderId="6" xfId="0" applyFill="1" applyBorder="1" applyAlignment="1">
      <alignment horizontal="left"/>
    </xf>
    <xf numFmtId="166" fontId="0" fillId="0" borderId="6" xfId="1" applyNumberFormat="1" applyFont="1" applyFill="1" applyBorder="1"/>
    <xf numFmtId="0" fontId="0" fillId="0" borderId="11" xfId="0" applyFill="1" applyBorder="1" applyAlignment="1">
      <alignment horizontal="center"/>
    </xf>
    <xf numFmtId="0" fontId="0" fillId="0" borderId="6" xfId="0" applyFill="1" applyBorder="1" applyAlignment="1">
      <alignment horizontal="center"/>
    </xf>
    <xf numFmtId="1" fontId="0" fillId="0" borderId="6" xfId="0" applyNumberFormat="1" applyFont="1" applyFill="1" applyBorder="1"/>
    <xf numFmtId="0" fontId="0" fillId="0" borderId="13" xfId="0" applyFill="1" applyBorder="1" applyAlignment="1">
      <alignment vertical="center"/>
    </xf>
    <xf numFmtId="0" fontId="2" fillId="0" borderId="12" xfId="0" applyFont="1" applyFill="1" applyBorder="1" applyAlignment="1">
      <alignment wrapText="1"/>
    </xf>
    <xf numFmtId="166" fontId="1" fillId="0" borderId="0" xfId="1" applyNumberFormat="1" applyFont="1" applyFill="1"/>
    <xf numFmtId="43" fontId="1" fillId="0" borderId="0" xfId="1" applyFont="1" applyFill="1"/>
    <xf numFmtId="43" fontId="25" fillId="0" borderId="0" xfId="1" applyFont="1" applyFill="1"/>
    <xf numFmtId="0" fontId="73" fillId="0" borderId="0" xfId="0" applyFont="1" applyAlignment="1">
      <alignment horizontal="left"/>
    </xf>
    <xf numFmtId="4" fontId="0" fillId="0" borderId="16" xfId="0" applyNumberFormat="1" applyBorder="1"/>
    <xf numFmtId="4" fontId="0" fillId="0" borderId="10" xfId="0" applyNumberFormat="1" applyBorder="1"/>
    <xf numFmtId="0" fontId="89" fillId="0" borderId="14" xfId="0" applyFont="1" applyBorder="1" applyAlignment="1">
      <alignment horizontal="center"/>
    </xf>
    <xf numFmtId="4" fontId="89" fillId="0" borderId="14" xfId="0" applyNumberFormat="1" applyFont="1" applyBorder="1"/>
    <xf numFmtId="0" fontId="89" fillId="0" borderId="14" xfId="0" applyFont="1" applyBorder="1"/>
    <xf numFmtId="0" fontId="89" fillId="0" borderId="14" xfId="0" applyFont="1" applyBorder="1" applyAlignment="1">
      <alignment horizontal="left"/>
    </xf>
    <xf numFmtId="0" fontId="73" fillId="0" borderId="0" xfId="0" applyFont="1" applyAlignment="1"/>
    <xf numFmtId="0" fontId="53" fillId="0" borderId="0" xfId="42" applyFont="1" applyFill="1" applyAlignment="1"/>
    <xf numFmtId="0" fontId="0" fillId="0" borderId="8" xfId="0" applyFill="1" applyBorder="1"/>
    <xf numFmtId="0" fontId="70" fillId="0" borderId="16" xfId="0" applyFont="1" applyFill="1" applyBorder="1"/>
    <xf numFmtId="0" fontId="70" fillId="0" borderId="0" xfId="0" applyFont="1" applyFill="1"/>
    <xf numFmtId="0" fontId="70" fillId="0" borderId="10" xfId="0" applyFont="1" applyFill="1" applyBorder="1"/>
    <xf numFmtId="0" fontId="70" fillId="0" borderId="10" xfId="0" applyFont="1" applyFill="1" applyBorder="1" applyAlignment="1">
      <alignment horizontal="right"/>
    </xf>
    <xf numFmtId="0" fontId="91" fillId="0" borderId="10" xfId="0" applyFont="1" applyFill="1" applyBorder="1" applyAlignment="1">
      <alignment horizontal="right"/>
    </xf>
    <xf numFmtId="0" fontId="91" fillId="0" borderId="4" xfId="0" applyFont="1" applyFill="1" applyBorder="1"/>
    <xf numFmtId="0" fontId="70" fillId="0" borderId="8" xfId="0" applyFont="1" applyFill="1" applyBorder="1"/>
    <xf numFmtId="0" fontId="91" fillId="0" borderId="8" xfId="0" applyFont="1" applyFill="1" applyBorder="1" applyAlignment="1">
      <alignment horizontal="right"/>
    </xf>
    <xf numFmtId="0" fontId="70" fillId="0" borderId="12" xfId="0" applyFont="1" applyFill="1" applyBorder="1"/>
    <xf numFmtId="0" fontId="70" fillId="0" borderId="32" xfId="0" applyFont="1" applyFill="1" applyBorder="1"/>
    <xf numFmtId="4" fontId="70" fillId="0" borderId="4" xfId="0" applyNumberFormat="1" applyFont="1" applyFill="1" applyBorder="1"/>
    <xf numFmtId="0" fontId="70" fillId="0" borderId="10" xfId="0" applyFont="1" applyFill="1" applyBorder="1" applyAlignment="1">
      <alignment horizontal="left" vertical="top" wrapText="1"/>
    </xf>
    <xf numFmtId="0" fontId="70" fillId="0" borderId="10" xfId="0" applyFont="1" applyFill="1" applyBorder="1" applyAlignment="1">
      <alignment vertical="center" wrapText="1"/>
    </xf>
    <xf numFmtId="0" fontId="70" fillId="0" borderId="10" xfId="0" applyFont="1" applyFill="1" applyBorder="1" applyAlignment="1">
      <alignment horizontal="center" vertical="center"/>
    </xf>
    <xf numFmtId="0" fontId="70" fillId="0" borderId="0" xfId="0" applyFont="1" applyFill="1" applyAlignment="1">
      <alignment horizontal="center" vertical="center"/>
    </xf>
    <xf numFmtId="4" fontId="91" fillId="0" borderId="34" xfId="0" applyNumberFormat="1" applyFont="1" applyFill="1" applyBorder="1"/>
    <xf numFmtId="0" fontId="0" fillId="0" borderId="8" xfId="0" applyFill="1" applyBorder="1" applyAlignment="1">
      <alignment horizontal="center"/>
    </xf>
    <xf numFmtId="0" fontId="68" fillId="0" borderId="10" xfId="0" applyFont="1" applyFill="1" applyBorder="1" applyAlignment="1">
      <alignment horizontal="center" vertical="center"/>
    </xf>
    <xf numFmtId="0" fontId="70" fillId="0" borderId="0" xfId="0" applyFont="1" applyFill="1" applyAlignment="1"/>
    <xf numFmtId="0" fontId="0" fillId="0" borderId="16" xfId="0" applyFill="1" applyBorder="1"/>
    <xf numFmtId="0" fontId="0" fillId="0" borderId="14" xfId="0" applyFill="1" applyBorder="1"/>
    <xf numFmtId="0" fontId="0" fillId="0" borderId="34" xfId="0" applyFill="1" applyBorder="1"/>
    <xf numFmtId="0" fontId="0" fillId="0" borderId="10" xfId="0" applyFill="1" applyBorder="1" applyAlignment="1">
      <alignment horizontal="center" vertical="center"/>
    </xf>
    <xf numFmtId="4" fontId="0" fillId="0" borderId="10" xfId="0" applyNumberFormat="1" applyFill="1" applyBorder="1"/>
    <xf numFmtId="4" fontId="0" fillId="0" borderId="14" xfId="0" applyNumberFormat="1" applyFill="1" applyBorder="1"/>
    <xf numFmtId="4" fontId="0" fillId="0" borderId="34" xfId="0" applyNumberFormat="1" applyFill="1" applyBorder="1"/>
    <xf numFmtId="0" fontId="0" fillId="0" borderId="0" xfId="0" applyFont="1" applyFill="1" applyAlignment="1">
      <alignment horizontal="left"/>
    </xf>
    <xf numFmtId="4" fontId="29" fillId="0" borderId="0" xfId="42" applyNumberFormat="1" applyFont="1" applyAlignment="1">
      <alignment horizontal="center"/>
    </xf>
    <xf numFmtId="0" fontId="12" fillId="0" borderId="0" xfId="42" applyFont="1" applyBorder="1" applyAlignment="1">
      <alignment horizontal="center"/>
    </xf>
    <xf numFmtId="0" fontId="12" fillId="0" borderId="8" xfId="42" applyFont="1" applyBorder="1" applyAlignment="1">
      <alignment horizontal="center"/>
    </xf>
    <xf numFmtId="0" fontId="0" fillId="0" borderId="4" xfId="0" applyBorder="1" applyAlignment="1">
      <alignment horizontal="center"/>
    </xf>
    <xf numFmtId="4" fontId="12" fillId="0" borderId="8" xfId="42" applyNumberFormat="1" applyFont="1" applyBorder="1" applyAlignment="1">
      <alignment vertical="top" wrapText="1"/>
    </xf>
    <xf numFmtId="4" fontId="12" fillId="0" borderId="12" xfId="42" applyNumberFormat="1" applyFont="1" applyBorder="1" applyAlignment="1">
      <alignment vertical="top"/>
    </xf>
    <xf numFmtId="4" fontId="12" fillId="0" borderId="8" xfId="42" applyNumberFormat="1" applyFont="1" applyBorder="1" applyAlignment="1">
      <alignment horizontal="center" vertical="top"/>
    </xf>
    <xf numFmtId="2" fontId="76" fillId="0" borderId="4" xfId="1" applyNumberFormat="1" applyFont="1" applyFill="1" applyBorder="1" applyAlignment="1">
      <alignment horizontal="center"/>
    </xf>
    <xf numFmtId="43" fontId="76" fillId="0" borderId="4" xfId="1" applyFont="1" applyFill="1" applyBorder="1" applyAlignment="1">
      <alignment horizontal="center"/>
    </xf>
    <xf numFmtId="3" fontId="10" fillId="0" borderId="0" xfId="42" applyNumberFormat="1" applyFont="1" applyFill="1" applyAlignment="1"/>
    <xf numFmtId="4" fontId="107" fillId="0" borderId="0" xfId="0" applyNumberFormat="1" applyFont="1" applyFill="1" applyAlignment="1">
      <alignment horizontal="right"/>
    </xf>
    <xf numFmtId="4" fontId="107" fillId="0" borderId="0" xfId="0" applyNumberFormat="1" applyFont="1" applyFill="1" applyBorder="1" applyAlignment="1">
      <alignment horizontal="right"/>
    </xf>
    <xf numFmtId="4" fontId="107" fillId="0" borderId="2" xfId="0" applyNumberFormat="1" applyFont="1" applyFill="1" applyBorder="1" applyAlignment="1">
      <alignment horizontal="right"/>
    </xf>
    <xf numFmtId="4" fontId="70" fillId="0" borderId="8" xfId="0" applyNumberFormat="1" applyFont="1" applyFill="1" applyBorder="1"/>
    <xf numFmtId="4" fontId="70" fillId="0" borderId="10" xfId="0" applyNumberFormat="1" applyFont="1" applyFill="1" applyBorder="1"/>
    <xf numFmtId="4" fontId="70" fillId="0" borderId="10" xfId="0" applyNumberFormat="1" applyFont="1" applyFill="1" applyBorder="1" applyAlignment="1">
      <alignment horizontal="right" vertical="center"/>
    </xf>
    <xf numFmtId="166" fontId="0" fillId="0" borderId="10" xfId="1" applyNumberFormat="1" applyFont="1" applyFill="1" applyBorder="1" applyAlignment="1">
      <alignment vertical="top" wrapText="1"/>
    </xf>
    <xf numFmtId="49" fontId="25" fillId="0" borderId="8" xfId="0" applyNumberFormat="1" applyFont="1" applyFill="1" applyBorder="1" applyAlignment="1">
      <alignment horizontal="left" vertical="top" wrapText="1"/>
    </xf>
    <xf numFmtId="166" fontId="0" fillId="0" borderId="12" xfId="1" applyNumberFormat="1" applyFont="1" applyFill="1" applyBorder="1" applyAlignment="1">
      <alignment horizontal="left" vertical="top" wrapText="1"/>
    </xf>
    <xf numFmtId="0" fontId="2" fillId="0" borderId="9" xfId="0" applyFont="1" applyFill="1" applyBorder="1" applyAlignment="1">
      <alignment wrapText="1"/>
    </xf>
    <xf numFmtId="0" fontId="0" fillId="0" borderId="8" xfId="0" applyFont="1" applyFill="1" applyBorder="1" applyAlignment="1">
      <alignment horizontal="left" vertical="top"/>
    </xf>
    <xf numFmtId="49" fontId="25" fillId="0" borderId="8" xfId="0" applyNumberFormat="1" applyFont="1" applyFill="1" applyBorder="1" applyAlignment="1">
      <alignment horizontal="left" vertical="top"/>
    </xf>
    <xf numFmtId="0" fontId="25" fillId="0" borderId="8" xfId="0" applyFont="1" applyFill="1" applyBorder="1" applyAlignment="1">
      <alignment wrapText="1"/>
    </xf>
    <xf numFmtId="49" fontId="25" fillId="0" borderId="8" xfId="0" applyNumberFormat="1" applyFont="1" applyFill="1" applyBorder="1" applyAlignment="1">
      <alignment horizontal="center" wrapText="1"/>
    </xf>
    <xf numFmtId="166" fontId="0" fillId="0" borderId="12" xfId="1" applyNumberFormat="1" applyFont="1" applyFill="1" applyBorder="1" applyAlignment="1">
      <alignment horizontal="center" wrapText="1"/>
    </xf>
    <xf numFmtId="166" fontId="0" fillId="0" borderId="8" xfId="1" applyNumberFormat="1" applyFont="1" applyFill="1" applyBorder="1" applyAlignment="1">
      <alignment wrapText="1"/>
    </xf>
    <xf numFmtId="166" fontId="25" fillId="0" borderId="8" xfId="1" applyNumberFormat="1" applyFont="1" applyFill="1" applyBorder="1" applyAlignment="1">
      <alignment wrapText="1"/>
    </xf>
    <xf numFmtId="49" fontId="25" fillId="0" borderId="16" xfId="0" applyNumberFormat="1" applyFont="1" applyFill="1" applyBorder="1" applyAlignment="1">
      <alignment horizontal="center"/>
    </xf>
    <xf numFmtId="166" fontId="0" fillId="0" borderId="5" xfId="1" applyNumberFormat="1" applyFont="1" applyFill="1" applyBorder="1" applyAlignment="1">
      <alignment horizontal="center" wrapText="1"/>
    </xf>
    <xf numFmtId="166" fontId="0" fillId="0" borderId="16" xfId="1" applyNumberFormat="1" applyFont="1" applyFill="1" applyBorder="1" applyAlignment="1">
      <alignment wrapText="1"/>
    </xf>
    <xf numFmtId="0" fontId="0" fillId="0" borderId="16" xfId="0" applyFont="1" applyFill="1" applyBorder="1"/>
    <xf numFmtId="0" fontId="83" fillId="0" borderId="8" xfId="24" applyFont="1" applyFill="1" applyBorder="1" applyAlignment="1">
      <alignment horizontal="left" wrapText="1"/>
    </xf>
    <xf numFmtId="49" fontId="84" fillId="0" borderId="8" xfId="24" applyNumberFormat="1" applyFont="1" applyFill="1" applyBorder="1" applyAlignment="1">
      <alignment horizontal="center" wrapText="1"/>
    </xf>
    <xf numFmtId="166" fontId="25" fillId="0" borderId="16" xfId="1" applyNumberFormat="1" applyFont="1" applyFill="1" applyBorder="1" applyAlignment="1">
      <alignment horizontal="center" wrapText="1"/>
    </xf>
    <xf numFmtId="166" fontId="25" fillId="0" borderId="16" xfId="1" applyNumberFormat="1" applyFont="1" applyFill="1" applyBorder="1" applyAlignment="1">
      <alignment wrapText="1"/>
    </xf>
    <xf numFmtId="0" fontId="25" fillId="0" borderId="11" xfId="0" applyFont="1" applyFill="1" applyBorder="1" applyAlignment="1">
      <alignment wrapText="1"/>
    </xf>
    <xf numFmtId="49" fontId="25" fillId="0" borderId="11" xfId="0" applyNumberFormat="1" applyFont="1" applyFill="1" applyBorder="1" applyAlignment="1">
      <alignment horizontal="center" wrapText="1"/>
    </xf>
    <xf numFmtId="166" fontId="25" fillId="0" borderId="11" xfId="1" applyNumberFormat="1" applyFont="1" applyFill="1" applyBorder="1" applyAlignment="1">
      <alignment horizontal="center" wrapText="1"/>
    </xf>
    <xf numFmtId="166" fontId="25" fillId="0" borderId="11" xfId="1" applyNumberFormat="1" applyFont="1" applyFill="1" applyBorder="1" applyAlignment="1">
      <alignment wrapText="1"/>
    </xf>
    <xf numFmtId="0" fontId="0" fillId="0" borderId="11" xfId="0" applyFont="1" applyFill="1" applyBorder="1"/>
    <xf numFmtId="0" fontId="83" fillId="0" borderId="16" xfId="24" applyFont="1" applyFill="1" applyBorder="1" applyAlignment="1">
      <alignment horizontal="left"/>
    </xf>
    <xf numFmtId="49" fontId="84" fillId="0" borderId="16" xfId="24" applyNumberFormat="1" applyFont="1" applyFill="1" applyBorder="1" applyAlignment="1">
      <alignment horizontal="center"/>
    </xf>
    <xf numFmtId="0" fontId="69" fillId="0" borderId="0" xfId="0" applyFont="1" applyFill="1" applyAlignment="1">
      <alignment horizontal="center"/>
    </xf>
    <xf numFmtId="0" fontId="5" fillId="0" borderId="0" xfId="0" applyFont="1" applyFill="1" applyAlignment="1">
      <alignment horizontal="center"/>
    </xf>
    <xf numFmtId="0" fontId="5" fillId="0" borderId="0" xfId="1" applyNumberFormat="1" applyFont="1" applyFill="1" applyAlignment="1">
      <alignment horizontal="center"/>
    </xf>
    <xf numFmtId="0" fontId="3" fillId="0" borderId="0" xfId="1" applyNumberFormat="1" applyFont="1" applyFill="1" applyAlignment="1">
      <alignment horizontal="center" vertical="center" wrapText="1"/>
    </xf>
    <xf numFmtId="43" fontId="4" fillId="0" borderId="0" xfId="1" applyFont="1" applyFill="1" applyAlignment="1">
      <alignment horizontal="center" vertical="top" wrapText="1"/>
    </xf>
    <xf numFmtId="43" fontId="69" fillId="0" borderId="0" xfId="1" applyFont="1" applyFill="1" applyAlignment="1">
      <alignment horizontal="center"/>
    </xf>
    <xf numFmtId="43" fontId="5" fillId="0" borderId="0" xfId="1" applyFont="1" applyFill="1" applyAlignment="1">
      <alignment horizontal="center"/>
    </xf>
    <xf numFmtId="43" fontId="5" fillId="0" borderId="0" xfId="1" applyFont="1" applyFill="1" applyAlignment="1">
      <alignment horizontal="center" vertical="top"/>
    </xf>
    <xf numFmtId="0" fontId="7" fillId="0" borderId="0" xfId="0" applyFont="1" applyFill="1" applyAlignment="1">
      <alignment horizontal="center"/>
    </xf>
    <xf numFmtId="0" fontId="10" fillId="0" borderId="0" xfId="0" applyFont="1" applyFill="1" applyBorder="1" applyAlignment="1">
      <alignment horizontal="center" vertical="center"/>
    </xf>
    <xf numFmtId="0" fontId="40" fillId="0" borderId="0" xfId="0" applyFont="1" applyFill="1" applyAlignment="1">
      <alignment horizontal="center"/>
    </xf>
    <xf numFmtId="0" fontId="10" fillId="0" borderId="0" xfId="0" applyFont="1" applyFill="1" applyAlignment="1">
      <alignment horizontal="center"/>
    </xf>
    <xf numFmtId="0" fontId="104" fillId="0" borderId="0" xfId="0" applyFont="1" applyFill="1" applyAlignment="1">
      <alignment horizontal="center"/>
    </xf>
    <xf numFmtId="0" fontId="71" fillId="0" borderId="0" xfId="0" applyFont="1" applyAlignment="1">
      <alignment horizontal="center" vertical="center"/>
    </xf>
    <xf numFmtId="0" fontId="71" fillId="0" borderId="0" xfId="0" applyFont="1" applyAlignment="1">
      <alignment horizontal="lef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wrapText="1"/>
    </xf>
    <xf numFmtId="0" fontId="61" fillId="0" borderId="0" xfId="0" applyFont="1" applyFill="1" applyBorder="1" applyAlignment="1">
      <alignment horizontal="center"/>
    </xf>
    <xf numFmtId="0" fontId="75" fillId="0" borderId="11" xfId="24" applyFont="1" applyFill="1" applyBorder="1" applyAlignment="1">
      <alignment horizontal="left"/>
    </xf>
    <xf numFmtId="0" fontId="75" fillId="0" borderId="6" xfId="24" applyFont="1" applyFill="1" applyBorder="1" applyAlignment="1">
      <alignment horizontal="left"/>
    </xf>
    <xf numFmtId="0" fontId="73" fillId="0" borderId="13" xfId="0" quotePrefix="1" applyFont="1" applyFill="1" applyBorder="1" applyAlignment="1">
      <alignment horizontal="center" vertical="center"/>
    </xf>
    <xf numFmtId="0" fontId="73" fillId="0" borderId="9" xfId="0" applyFont="1" applyFill="1" applyBorder="1" applyAlignment="1">
      <alignment horizontal="center" vertical="center"/>
    </xf>
    <xf numFmtId="0" fontId="73" fillId="0" borderId="12" xfId="0" applyFont="1" applyFill="1" applyBorder="1" applyAlignment="1">
      <alignment horizontal="center" vertical="center"/>
    </xf>
    <xf numFmtId="0" fontId="58" fillId="0" borderId="0" xfId="0" applyFont="1" applyFill="1" applyBorder="1" applyAlignment="1">
      <alignment horizontal="center" vertical="center"/>
    </xf>
    <xf numFmtId="0" fontId="73" fillId="0" borderId="16" xfId="0" applyFont="1" applyFill="1" applyBorder="1" applyAlignment="1">
      <alignment horizontal="center" vertical="center" wrapText="1"/>
    </xf>
    <xf numFmtId="0" fontId="73" fillId="0" borderId="10" xfId="0" applyFont="1" applyFill="1" applyBorder="1" applyAlignment="1">
      <alignment horizontal="center" vertical="center" wrapText="1"/>
    </xf>
    <xf numFmtId="0" fontId="73" fillId="0" borderId="8" xfId="0" applyFont="1" applyFill="1" applyBorder="1" applyAlignment="1">
      <alignment horizontal="center" vertical="center" wrapText="1"/>
    </xf>
    <xf numFmtId="0" fontId="73" fillId="0" borderId="5" xfId="0" applyFont="1" applyFill="1" applyBorder="1" applyAlignment="1">
      <alignment horizontal="center" vertical="center" wrapText="1"/>
    </xf>
    <xf numFmtId="0" fontId="73" fillId="0" borderId="6" xfId="0" applyFont="1" applyFill="1" applyBorder="1" applyAlignment="1">
      <alignment horizontal="center" vertical="center" wrapText="1"/>
    </xf>
    <xf numFmtId="0" fontId="73" fillId="0" borderId="12" xfId="0" applyFont="1" applyFill="1" applyBorder="1" applyAlignment="1">
      <alignment horizontal="center" vertical="center" wrapText="1"/>
    </xf>
    <xf numFmtId="0" fontId="73" fillId="0" borderId="15" xfId="0" applyFont="1" applyFill="1" applyBorder="1" applyAlignment="1">
      <alignment horizontal="center" vertical="center"/>
    </xf>
    <xf numFmtId="0" fontId="73" fillId="0" borderId="5" xfId="0" applyFont="1" applyFill="1" applyBorder="1" applyAlignment="1">
      <alignment horizontal="center" vertical="center"/>
    </xf>
    <xf numFmtId="0" fontId="73" fillId="0" borderId="17" xfId="0" applyFont="1" applyFill="1" applyBorder="1" applyAlignment="1">
      <alignment horizontal="center" vertical="center"/>
    </xf>
    <xf numFmtId="0" fontId="59" fillId="0" borderId="1" xfId="0" applyFont="1" applyFill="1" applyBorder="1"/>
    <xf numFmtId="0" fontId="59" fillId="0" borderId="33" xfId="0" applyFont="1" applyFill="1" applyBorder="1"/>
    <xf numFmtId="0" fontId="73" fillId="0" borderId="17" xfId="0" quotePrefix="1" applyFont="1" applyFill="1" applyBorder="1" applyAlignment="1">
      <alignment horizontal="center" vertical="center"/>
    </xf>
    <xf numFmtId="0" fontId="73" fillId="0" borderId="33" xfId="0" applyFont="1" applyFill="1" applyBorder="1" applyAlignment="1">
      <alignment horizontal="center" vertical="center"/>
    </xf>
    <xf numFmtId="0" fontId="73" fillId="0" borderId="1" xfId="0" applyFont="1" applyFill="1" applyBorder="1" applyAlignment="1">
      <alignment horizontal="center" vertical="center"/>
    </xf>
    <xf numFmtId="0" fontId="73" fillId="0" borderId="32"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8" fillId="0" borderId="0" xfId="0" applyFont="1" applyFill="1" applyBorder="1" applyAlignment="1">
      <alignment horizontal="center"/>
    </xf>
    <xf numFmtId="0" fontId="4" fillId="0" borderId="1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center" vertical="center" wrapText="1"/>
    </xf>
    <xf numFmtId="0" fontId="58" fillId="0" borderId="0" xfId="0" applyFont="1" applyFill="1" applyAlignment="1">
      <alignment horizontal="center"/>
    </xf>
    <xf numFmtId="0" fontId="40" fillId="0" borderId="0" xfId="0" applyFont="1" applyFill="1" applyAlignment="1">
      <alignment horizontal="center" vertical="center"/>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0" xfId="0" applyFont="1" applyFill="1" applyAlignment="1">
      <alignment horizontal="left" vertical="top"/>
    </xf>
    <xf numFmtId="3" fontId="10" fillId="0" borderId="0" xfId="42" applyNumberFormat="1" applyFont="1" applyFill="1" applyAlignment="1">
      <alignment horizontal="left"/>
    </xf>
    <xf numFmtId="3" fontId="10" fillId="0" borderId="4" xfId="42" applyNumberFormat="1" applyFont="1" applyFill="1" applyBorder="1" applyAlignment="1">
      <alignment horizontal="center" vertical="center" wrapText="1"/>
    </xf>
    <xf numFmtId="3" fontId="10" fillId="0" borderId="11" xfId="42" applyNumberFormat="1" applyFont="1" applyFill="1" applyBorder="1" applyAlignment="1">
      <alignment horizontal="center" vertical="center"/>
    </xf>
    <xf numFmtId="3" fontId="12" fillId="0" borderId="0" xfId="42" applyNumberFormat="1" applyFont="1" applyFill="1" applyAlignment="1"/>
    <xf numFmtId="0" fontId="20" fillId="0" borderId="0" xfId="42" applyFill="1" applyAlignment="1"/>
    <xf numFmtId="3" fontId="7" fillId="0" borderId="0" xfId="42" applyNumberFormat="1" applyFont="1" applyFill="1" applyBorder="1" applyAlignment="1">
      <alignment horizontal="center"/>
    </xf>
    <xf numFmtId="3" fontId="45" fillId="0" borderId="0" xfId="42" applyNumberFormat="1" applyFont="1" applyFill="1" applyBorder="1" applyAlignment="1">
      <alignment horizontal="center"/>
    </xf>
    <xf numFmtId="3" fontId="10" fillId="0" borderId="0" xfId="42" applyNumberFormat="1" applyFont="1" applyFill="1" applyBorder="1" applyAlignment="1"/>
    <xf numFmtId="0" fontId="13" fillId="0" borderId="0" xfId="42" applyFont="1" applyFill="1" applyAlignment="1"/>
    <xf numFmtId="3" fontId="10" fillId="0" borderId="0" xfId="42" applyNumberFormat="1" applyFont="1" applyFill="1" applyBorder="1" applyAlignment="1">
      <alignment horizontal="right" vertical="top"/>
    </xf>
    <xf numFmtId="3" fontId="10" fillId="0" borderId="17" xfId="42" applyNumberFormat="1" applyFont="1" applyFill="1" applyBorder="1" applyAlignment="1">
      <alignment horizontal="center" vertical="center"/>
    </xf>
    <xf numFmtId="3" fontId="10" fillId="0" borderId="1" xfId="42" applyNumberFormat="1" applyFont="1" applyFill="1" applyBorder="1" applyAlignment="1">
      <alignment horizontal="center" vertical="center"/>
    </xf>
    <xf numFmtId="3" fontId="10" fillId="0" borderId="33" xfId="42" applyNumberFormat="1" applyFont="1" applyFill="1" applyBorder="1" applyAlignment="1">
      <alignment horizontal="center" vertical="center"/>
    </xf>
    <xf numFmtId="3" fontId="12" fillId="0" borderId="0" xfId="42" applyNumberFormat="1" applyFont="1" applyFill="1" applyAlignment="1">
      <alignment horizontal="left" wrapText="1"/>
    </xf>
    <xf numFmtId="0" fontId="2" fillId="0" borderId="0" xfId="0" applyFont="1" applyFill="1" applyAlignment="1">
      <alignment horizontal="center"/>
    </xf>
    <xf numFmtId="0" fontId="5" fillId="0" borderId="0" xfId="0" applyFont="1" applyFill="1" applyAlignment="1">
      <alignment horizontal="center" vertical="center"/>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3" xfId="0" applyFont="1" applyFill="1" applyBorder="1" applyAlignment="1">
      <alignment horizontal="center" vertical="center"/>
    </xf>
    <xf numFmtId="166" fontId="25" fillId="0" borderId="0" xfId="1" applyNumberFormat="1" applyFont="1" applyFill="1" applyBorder="1" applyAlignment="1">
      <alignment horizontal="left" wrapText="1"/>
    </xf>
    <xf numFmtId="0" fontId="4" fillId="0" borderId="0" xfId="0" applyFont="1" applyFill="1" applyBorder="1" applyAlignment="1">
      <alignment horizontal="right" wrapText="1"/>
    </xf>
    <xf numFmtId="0" fontId="3" fillId="0" borderId="1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3" xfId="0" applyFont="1" applyFill="1" applyBorder="1" applyAlignment="1">
      <alignment horizontal="center" vertical="center" wrapText="1"/>
    </xf>
    <xf numFmtId="1" fontId="3" fillId="0" borderId="17" xfId="0" applyNumberFormat="1" applyFont="1" applyFill="1" applyBorder="1" applyAlignment="1">
      <alignment horizontal="center" vertical="center" wrapText="1"/>
    </xf>
    <xf numFmtId="0" fontId="3" fillId="0" borderId="0" xfId="0" applyFont="1" applyFill="1" applyBorder="1" applyAlignment="1">
      <alignment horizontal="right" wrapText="1"/>
    </xf>
    <xf numFmtId="0" fontId="3" fillId="0" borderId="0" xfId="0" applyFont="1" applyFill="1" applyAlignment="1">
      <alignment horizontal="center"/>
    </xf>
    <xf numFmtId="0" fontId="3" fillId="0" borderId="17"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33" xfId="0" applyFont="1" applyFill="1" applyBorder="1" applyAlignment="1">
      <alignment horizontal="center" vertical="top" wrapText="1"/>
    </xf>
    <xf numFmtId="0" fontId="3" fillId="0" borderId="16" xfId="0" applyFont="1" applyFill="1" applyBorder="1" applyAlignment="1">
      <alignment horizontal="center" vertical="top" wrapText="1"/>
    </xf>
    <xf numFmtId="1" fontId="3" fillId="0" borderId="16" xfId="0" applyNumberFormat="1" applyFont="1" applyFill="1" applyBorder="1" applyAlignment="1">
      <alignment horizontal="center" vertical="center" wrapText="1"/>
    </xf>
    <xf numFmtId="1" fontId="3" fillId="0" borderId="10" xfId="0" applyNumberFormat="1" applyFont="1" applyFill="1" applyBorder="1" applyAlignment="1">
      <alignment horizontal="center" vertical="center" wrapText="1"/>
    </xf>
    <xf numFmtId="1" fontId="3" fillId="0" borderId="8" xfId="0" applyNumberFormat="1" applyFont="1" applyFill="1" applyBorder="1" applyAlignment="1">
      <alignment horizontal="center" vertical="center" wrapText="1"/>
    </xf>
    <xf numFmtId="3" fontId="12" fillId="0" borderId="0" xfId="42" applyNumberFormat="1" applyFont="1" applyFill="1" applyAlignment="1">
      <alignment horizontal="center"/>
    </xf>
    <xf numFmtId="3" fontId="10" fillId="0" borderId="16" xfId="42" applyNumberFormat="1" applyFont="1" applyFill="1" applyBorder="1" applyAlignment="1">
      <alignment horizontal="center" vertical="center"/>
    </xf>
    <xf numFmtId="3" fontId="10" fillId="0" borderId="8" xfId="42" applyNumberFormat="1" applyFont="1" applyFill="1" applyBorder="1" applyAlignment="1">
      <alignment horizontal="center" vertical="center"/>
    </xf>
    <xf numFmtId="0" fontId="0" fillId="0" borderId="0" xfId="0" applyFont="1" applyFill="1" applyAlignment="1">
      <alignment horizontal="left"/>
    </xf>
    <xf numFmtId="3" fontId="10" fillId="0" borderId="16" xfId="42" applyNumberFormat="1" applyFont="1" applyFill="1" applyBorder="1" applyAlignment="1">
      <alignment horizontal="center" vertical="center" wrapText="1"/>
    </xf>
    <xf numFmtId="3" fontId="10" fillId="0" borderId="8" xfId="42" applyNumberFormat="1" applyFont="1" applyFill="1" applyBorder="1" applyAlignment="1">
      <alignment horizontal="center" vertical="center" wrapText="1"/>
    </xf>
    <xf numFmtId="0" fontId="4" fillId="0" borderId="0" xfId="0" applyFont="1" applyFill="1" applyAlignment="1">
      <alignment horizontal="right"/>
    </xf>
    <xf numFmtId="3" fontId="10" fillId="0" borderId="17" xfId="42" applyNumberFormat="1" applyFont="1" applyFill="1" applyBorder="1" applyAlignment="1">
      <alignment horizontal="center" vertical="top"/>
    </xf>
    <xf numFmtId="3" fontId="10" fillId="0" borderId="33" xfId="42" applyNumberFormat="1" applyFont="1" applyFill="1" applyBorder="1" applyAlignment="1">
      <alignment horizontal="center" vertical="top"/>
    </xf>
    <xf numFmtId="3" fontId="10" fillId="0" borderId="15" xfId="42" applyNumberFormat="1" applyFont="1" applyFill="1" applyBorder="1" applyAlignment="1">
      <alignment horizontal="center" vertical="center" wrapText="1"/>
    </xf>
    <xf numFmtId="3" fontId="10" fillId="0" borderId="5" xfId="42" applyNumberFormat="1" applyFont="1" applyFill="1" applyBorder="1" applyAlignment="1">
      <alignment horizontal="center" vertical="center" wrapText="1"/>
    </xf>
    <xf numFmtId="3" fontId="10" fillId="0" borderId="13" xfId="42" applyNumberFormat="1" applyFont="1" applyFill="1" applyBorder="1" applyAlignment="1">
      <alignment horizontal="center" vertical="center" wrapText="1"/>
    </xf>
    <xf numFmtId="3" fontId="10" fillId="0" borderId="12" xfId="42" applyNumberFormat="1" applyFont="1" applyFill="1" applyBorder="1" applyAlignment="1">
      <alignment horizontal="center" vertical="center" wrapText="1"/>
    </xf>
    <xf numFmtId="3" fontId="8" fillId="0" borderId="0" xfId="42" applyNumberFormat="1" applyFont="1" applyFill="1" applyBorder="1" applyAlignment="1">
      <alignment horizontal="center"/>
    </xf>
    <xf numFmtId="3" fontId="64" fillId="0" borderId="0" xfId="42" applyNumberFormat="1" applyFont="1" applyFill="1" applyBorder="1" applyAlignment="1">
      <alignment horizontal="center"/>
    </xf>
    <xf numFmtId="3" fontId="10" fillId="0" borderId="0" xfId="42" applyNumberFormat="1" applyFont="1" applyFill="1"/>
    <xf numFmtId="3" fontId="10" fillId="0" borderId="10" xfId="42" applyNumberFormat="1" applyFont="1" applyFill="1" applyBorder="1" applyAlignment="1">
      <alignment horizontal="center" vertical="center" wrapText="1"/>
    </xf>
    <xf numFmtId="0" fontId="1" fillId="0" borderId="0" xfId="0" applyFont="1" applyFill="1" applyAlignment="1">
      <alignment horizontal="left"/>
    </xf>
    <xf numFmtId="4" fontId="77" fillId="0" borderId="0" xfId="42" applyNumberFormat="1" applyFont="1" applyFill="1" applyAlignment="1">
      <alignment horizontal="left" wrapText="1"/>
    </xf>
    <xf numFmtId="4" fontId="88" fillId="0" borderId="0" xfId="42" applyNumberFormat="1" applyFont="1" applyFill="1" applyAlignment="1">
      <alignment horizontal="center"/>
    </xf>
    <xf numFmtId="4" fontId="83" fillId="0" borderId="0" xfId="42" applyNumberFormat="1" applyFont="1" applyFill="1" applyAlignment="1">
      <alignment horizontal="center"/>
    </xf>
    <xf numFmtId="0" fontId="3" fillId="0" borderId="1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 fillId="0" borderId="0" xfId="0" applyFont="1" applyFill="1" applyAlignment="1">
      <alignment horizontal="left"/>
    </xf>
    <xf numFmtId="3" fontId="12" fillId="0" borderId="0" xfId="42" applyNumberFormat="1" applyFont="1" applyFill="1" applyAlignment="1">
      <alignment horizontal="left"/>
    </xf>
    <xf numFmtId="0" fontId="0" fillId="0" borderId="11" xfId="0" applyFill="1" applyBorder="1" applyAlignment="1">
      <alignment horizontal="left"/>
    </xf>
    <xf numFmtId="0" fontId="0" fillId="0" borderId="6" xfId="0" applyFill="1" applyBorder="1" applyAlignment="1">
      <alignment horizontal="left"/>
    </xf>
    <xf numFmtId="0" fontId="0" fillId="0" borderId="11" xfId="0" applyFill="1" applyBorder="1" applyAlignment="1">
      <alignment horizontal="center"/>
    </xf>
    <xf numFmtId="0" fontId="0" fillId="0" borderId="6" xfId="0" applyFill="1" applyBorder="1" applyAlignment="1">
      <alignment horizontal="center"/>
    </xf>
    <xf numFmtId="0" fontId="58" fillId="0" borderId="0" xfId="0" applyFont="1" applyFill="1" applyAlignment="1">
      <alignment horizontal="center" vertical="center"/>
    </xf>
    <xf numFmtId="0" fontId="43" fillId="0" borderId="17" xfId="0" applyFont="1" applyFill="1" applyBorder="1" applyAlignment="1">
      <alignment horizontal="center" vertical="center" wrapText="1"/>
    </xf>
    <xf numFmtId="0" fontId="43" fillId="0" borderId="33"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quotePrefix="1" applyFont="1" applyFill="1" applyBorder="1" applyAlignment="1">
      <alignment horizontal="center" vertical="center"/>
    </xf>
    <xf numFmtId="0" fontId="43" fillId="0" borderId="12" xfId="0" quotePrefix="1" applyFont="1" applyFill="1" applyBorder="1" applyAlignment="1">
      <alignment horizontal="center" vertical="center"/>
    </xf>
    <xf numFmtId="0" fontId="43" fillId="0" borderId="13" xfId="0" quotePrefix="1" applyFont="1" applyFill="1" applyBorder="1" applyAlignment="1">
      <alignment horizontal="center" vertical="center"/>
    </xf>
    <xf numFmtId="0" fontId="43" fillId="0" borderId="15"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3" fillId="0" borderId="12" xfId="0" applyFont="1" applyFill="1" applyBorder="1" applyAlignment="1">
      <alignment horizontal="center" vertical="center" wrapText="1"/>
    </xf>
    <xf numFmtId="168" fontId="89" fillId="0" borderId="17" xfId="0" applyNumberFormat="1" applyFont="1" applyFill="1" applyBorder="1" applyAlignment="1">
      <alignment horizontal="center" vertical="center" wrapText="1"/>
    </xf>
    <xf numFmtId="168" fontId="89" fillId="0" borderId="33" xfId="0" applyNumberFormat="1" applyFont="1" applyFill="1" applyBorder="1" applyAlignment="1">
      <alignment horizontal="center" vertical="center" wrapText="1"/>
    </xf>
    <xf numFmtId="0" fontId="73" fillId="0" borderId="0" xfId="0" applyFont="1" applyFill="1" applyAlignment="1">
      <alignment horizontal="right"/>
    </xf>
    <xf numFmtId="0" fontId="93" fillId="0" borderId="0" xfId="0" applyFont="1" applyAlignment="1">
      <alignment horizontal="center"/>
    </xf>
    <xf numFmtId="0" fontId="83" fillId="4" borderId="15" xfId="0" applyFont="1" applyFill="1" applyBorder="1" applyAlignment="1">
      <alignment horizontal="center" vertical="center" wrapText="1"/>
    </xf>
    <xf numFmtId="0" fontId="83" fillId="4" borderId="5" xfId="0" applyFont="1" applyFill="1" applyBorder="1" applyAlignment="1">
      <alignment horizontal="center" vertical="center" wrapText="1"/>
    </xf>
    <xf numFmtId="0" fontId="83" fillId="4" borderId="11" xfId="0" applyFont="1" applyFill="1" applyBorder="1" applyAlignment="1">
      <alignment horizontal="center" vertical="center" wrapText="1"/>
    </xf>
    <xf numFmtId="0" fontId="83" fillId="4" borderId="6" xfId="0" applyFont="1" applyFill="1" applyBorder="1" applyAlignment="1">
      <alignment horizontal="center" vertical="center" wrapText="1"/>
    </xf>
    <xf numFmtId="0" fontId="83" fillId="4" borderId="13" xfId="0" applyFont="1" applyFill="1" applyBorder="1" applyAlignment="1">
      <alignment horizontal="center" vertical="center" wrapText="1"/>
    </xf>
    <xf numFmtId="0" fontId="83" fillId="4" borderId="12" xfId="0" applyFont="1" applyFill="1" applyBorder="1" applyAlignment="1">
      <alignment horizontal="center" vertical="center" wrapText="1"/>
    </xf>
    <xf numFmtId="0" fontId="94" fillId="4" borderId="16" xfId="0" applyFont="1" applyFill="1" applyBorder="1" applyAlignment="1">
      <alignment horizontal="center" vertical="center" textRotation="90" wrapText="1"/>
    </xf>
    <xf numFmtId="0" fontId="94" fillId="4" borderId="10" xfId="0" applyFont="1" applyFill="1" applyBorder="1" applyAlignment="1">
      <alignment horizontal="center" vertical="center" textRotation="90" wrapText="1"/>
    </xf>
    <xf numFmtId="0" fontId="94" fillId="4" borderId="8" xfId="0" applyFont="1" applyFill="1" applyBorder="1" applyAlignment="1">
      <alignment horizontal="center" vertical="center" textRotation="90" wrapText="1"/>
    </xf>
    <xf numFmtId="0" fontId="95" fillId="4" borderId="36" xfId="0" applyFont="1" applyFill="1" applyBorder="1" applyAlignment="1">
      <alignment horizontal="center" wrapText="1"/>
    </xf>
    <xf numFmtId="0" fontId="95" fillId="4" borderId="37" xfId="0" applyFont="1" applyFill="1" applyBorder="1" applyAlignment="1">
      <alignment horizontal="center" wrapText="1"/>
    </xf>
    <xf numFmtId="0" fontId="95" fillId="4" borderId="38" xfId="0" applyFont="1" applyFill="1" applyBorder="1" applyAlignment="1">
      <alignment horizontal="center" wrapText="1"/>
    </xf>
    <xf numFmtId="0" fontId="95" fillId="4" borderId="39" xfId="0" applyFont="1" applyFill="1" applyBorder="1" applyAlignment="1">
      <alignment horizontal="center" vertical="center" wrapText="1"/>
    </xf>
    <xf numFmtId="0" fontId="95" fillId="4" borderId="40" xfId="0" applyFont="1" applyFill="1" applyBorder="1" applyAlignment="1">
      <alignment horizontal="center" vertical="center" wrapText="1"/>
    </xf>
    <xf numFmtId="0" fontId="95" fillId="4" borderId="0" xfId="0" applyFont="1" applyFill="1" applyBorder="1" applyAlignment="1">
      <alignment horizontal="center" vertical="center" wrapText="1"/>
    </xf>
    <xf numFmtId="0" fontId="95" fillId="4" borderId="42" xfId="0" applyFont="1" applyFill="1" applyBorder="1" applyAlignment="1">
      <alignment horizontal="center" vertical="center" wrapText="1"/>
    </xf>
    <xf numFmtId="0" fontId="95" fillId="4" borderId="44" xfId="0" applyFont="1" applyFill="1" applyBorder="1" applyAlignment="1">
      <alignment horizontal="center" vertical="center" wrapText="1"/>
    </xf>
    <xf numFmtId="0" fontId="95" fillId="4" borderId="45" xfId="0" applyFont="1" applyFill="1" applyBorder="1" applyAlignment="1">
      <alignment horizontal="center" vertical="center" wrapText="1"/>
    </xf>
    <xf numFmtId="0" fontId="95" fillId="4" borderId="17" xfId="0" applyFont="1" applyFill="1" applyBorder="1" applyAlignment="1">
      <alignment horizontal="center" wrapText="1"/>
    </xf>
    <xf numFmtId="0" fontId="95" fillId="4" borderId="1" xfId="0" applyFont="1" applyFill="1" applyBorder="1" applyAlignment="1">
      <alignment horizontal="center" wrapText="1"/>
    </xf>
    <xf numFmtId="0" fontId="95" fillId="4" borderId="33" xfId="0" applyFont="1" applyFill="1" applyBorder="1" applyAlignment="1">
      <alignment horizontal="center" wrapText="1"/>
    </xf>
    <xf numFmtId="0" fontId="95" fillId="4" borderId="41" xfId="0" applyFont="1" applyFill="1" applyBorder="1" applyAlignment="1">
      <alignment horizontal="center" vertical="center" wrapText="1"/>
    </xf>
    <xf numFmtId="0" fontId="95" fillId="4" borderId="46" xfId="0" applyFont="1" applyFill="1" applyBorder="1" applyAlignment="1">
      <alignment horizontal="center" vertical="center" wrapText="1"/>
    </xf>
    <xf numFmtId="0" fontId="106" fillId="0" borderId="0" xfId="0" applyFont="1" applyFill="1" applyBorder="1" applyAlignment="1">
      <alignment horizontal="left" vertical="top" wrapText="1"/>
    </xf>
    <xf numFmtId="0" fontId="95" fillId="4" borderId="38" xfId="0" applyFont="1" applyFill="1" applyBorder="1" applyAlignment="1">
      <alignment horizontal="center" vertical="center" wrapText="1"/>
    </xf>
    <xf numFmtId="0" fontId="95" fillId="4" borderId="37" xfId="0" applyFont="1" applyFill="1" applyBorder="1" applyAlignment="1">
      <alignment horizontal="center" vertical="center" wrapText="1"/>
    </xf>
    <xf numFmtId="0" fontId="91" fillId="0" borderId="0" xfId="0" quotePrefix="1" applyNumberFormat="1" applyFont="1" applyFill="1" applyBorder="1" applyAlignment="1">
      <alignment horizontal="left" vertical="top" wrapText="1"/>
    </xf>
    <xf numFmtId="0" fontId="95" fillId="4" borderId="47" xfId="0" applyFont="1" applyFill="1" applyBorder="1" applyAlignment="1">
      <alignment horizontal="center" vertical="center" wrapText="1"/>
    </xf>
    <xf numFmtId="0" fontId="95" fillId="4" borderId="48" xfId="0" applyFont="1" applyFill="1" applyBorder="1" applyAlignment="1">
      <alignment horizontal="center" vertical="center" wrapText="1"/>
    </xf>
    <xf numFmtId="0" fontId="95" fillId="4" borderId="43" xfId="0" applyFont="1" applyFill="1" applyBorder="1" applyAlignment="1">
      <alignment horizontal="center" vertical="center" wrapText="1"/>
    </xf>
    <xf numFmtId="0" fontId="95" fillId="4" borderId="39" xfId="0" applyFont="1" applyFill="1" applyBorder="1" applyAlignment="1">
      <alignment horizontal="center" wrapText="1"/>
    </xf>
    <xf numFmtId="0" fontId="95" fillId="4" borderId="40" xfId="0" applyFont="1" applyFill="1" applyBorder="1" applyAlignment="1">
      <alignment horizontal="center" wrapText="1"/>
    </xf>
    <xf numFmtId="0" fontId="4" fillId="0" borderId="0" xfId="0" applyFont="1" applyFill="1" applyAlignment="1">
      <alignment horizontal="left"/>
    </xf>
    <xf numFmtId="0" fontId="25" fillId="0" borderId="0" xfId="0" applyFont="1" applyFill="1" applyAlignment="1">
      <alignment horizontal="left"/>
    </xf>
    <xf numFmtId="3" fontId="76" fillId="0" borderId="0" xfId="42" applyNumberFormat="1" applyFont="1" applyFill="1" applyAlignment="1">
      <alignment horizontal="left"/>
    </xf>
    <xf numFmtId="3" fontId="76" fillId="0" borderId="0" xfId="42" applyNumberFormat="1" applyFont="1" applyFill="1" applyBorder="1" applyAlignment="1">
      <alignment horizontal="left"/>
    </xf>
    <xf numFmtId="0" fontId="92" fillId="0" borderId="11" xfId="0" applyFont="1" applyFill="1" applyBorder="1" applyAlignment="1">
      <alignment horizontal="left"/>
    </xf>
    <xf numFmtId="0" fontId="92" fillId="0" borderId="6" xfId="0" applyFont="1" applyFill="1" applyBorder="1" applyAlignment="1">
      <alignment horizontal="left"/>
    </xf>
    <xf numFmtId="4" fontId="52" fillId="0" borderId="0" xfId="42" applyNumberFormat="1" applyFont="1" applyFill="1" applyBorder="1" applyAlignment="1">
      <alignment horizontal="center"/>
    </xf>
    <xf numFmtId="0" fontId="25" fillId="0" borderId="0" xfId="0" applyFont="1" applyFill="1" applyAlignment="1">
      <alignment horizontal="center" wrapText="1"/>
    </xf>
    <xf numFmtId="0" fontId="25" fillId="0" borderId="0" xfId="0" applyFont="1" applyFill="1" applyAlignment="1">
      <alignment horizontal="center"/>
    </xf>
    <xf numFmtId="0" fontId="92" fillId="0" borderId="11" xfId="0" applyFont="1" applyFill="1" applyBorder="1" applyAlignment="1">
      <alignment horizontal="left" wrapText="1"/>
    </xf>
    <xf numFmtId="0" fontId="92" fillId="0" borderId="6" xfId="0" applyFont="1" applyFill="1" applyBorder="1" applyAlignment="1">
      <alignment horizontal="left" wrapText="1"/>
    </xf>
    <xf numFmtId="0" fontId="69" fillId="0" borderId="0" xfId="0" applyFont="1" applyFill="1" applyAlignment="1">
      <alignment horizontal="center"/>
    </xf>
    <xf numFmtId="0" fontId="0" fillId="0" borderId="16" xfId="0" applyFill="1" applyBorder="1" applyAlignment="1">
      <alignment horizontal="center" vertical="center"/>
    </xf>
    <xf numFmtId="0" fontId="0" fillId="0" borderId="8" xfId="0" applyFill="1" applyBorder="1" applyAlignment="1">
      <alignment horizontal="center" vertical="center"/>
    </xf>
    <xf numFmtId="0" fontId="92" fillId="0" borderId="15" xfId="0" applyFont="1" applyFill="1" applyBorder="1" applyAlignment="1">
      <alignment horizontal="left"/>
    </xf>
    <xf numFmtId="0" fontId="92" fillId="0" borderId="5" xfId="0" applyFont="1" applyFill="1" applyBorder="1" applyAlignment="1">
      <alignment horizontal="left"/>
    </xf>
    <xf numFmtId="4" fontId="11" fillId="0" borderId="0" xfId="42" applyNumberFormat="1" applyFont="1" applyAlignment="1"/>
    <xf numFmtId="0" fontId="20" fillId="0" borderId="0" xfId="42" applyAlignment="1"/>
    <xf numFmtId="4" fontId="11" fillId="0" borderId="26" xfId="42" applyNumberFormat="1" applyFont="1" applyBorder="1" applyAlignment="1">
      <alignment horizontal="center" vertical="center"/>
    </xf>
    <xf numFmtId="4" fontId="45" fillId="0" borderId="0" xfId="42" applyNumberFormat="1" applyFont="1" applyBorder="1" applyAlignment="1">
      <alignment horizontal="center"/>
    </xf>
    <xf numFmtId="4" fontId="8" fillId="0" borderId="0" xfId="42" applyNumberFormat="1" applyFont="1" applyBorder="1" applyAlignment="1">
      <alignment horizontal="center"/>
    </xf>
    <xf numFmtId="4" fontId="10" fillId="0" borderId="0" xfId="42" applyNumberFormat="1" applyFont="1" applyAlignment="1"/>
    <xf numFmtId="4" fontId="12" fillId="0" borderId="18" xfId="42" applyNumberFormat="1" applyFont="1" applyBorder="1" applyAlignment="1">
      <alignment horizontal="center" wrapText="1"/>
    </xf>
    <xf numFmtId="4" fontId="12" fillId="0" borderId="21" xfId="42" applyNumberFormat="1" applyFont="1" applyBorder="1" applyAlignment="1">
      <alignment horizontal="center" wrapText="1"/>
    </xf>
    <xf numFmtId="4" fontId="12" fillId="0" borderId="18" xfId="42" applyNumberFormat="1" applyFont="1" applyBorder="1" applyAlignment="1">
      <alignment horizontal="center" vertical="top" wrapText="1"/>
    </xf>
    <xf numFmtId="4" fontId="12" fillId="0" borderId="21" xfId="42" applyNumberFormat="1" applyFont="1" applyBorder="1" applyAlignment="1">
      <alignment horizontal="center" vertical="top" wrapText="1"/>
    </xf>
    <xf numFmtId="4" fontId="10" fillId="0" borderId="18" xfId="42" applyNumberFormat="1" applyFont="1" applyBorder="1" applyAlignment="1">
      <alignment horizontal="center" wrapText="1"/>
    </xf>
    <xf numFmtId="4" fontId="10" fillId="0" borderId="21" xfId="42" applyNumberFormat="1" applyFont="1" applyBorder="1" applyAlignment="1">
      <alignment horizontal="center" wrapText="1"/>
    </xf>
    <xf numFmtId="4" fontId="12" fillId="0" borderId="0" xfId="42" applyNumberFormat="1" applyFont="1" applyFill="1" applyAlignment="1">
      <alignment vertical="top" wrapText="1"/>
    </xf>
    <xf numFmtId="0" fontId="20" fillId="0" borderId="0" xfId="42" applyFill="1" applyAlignment="1">
      <alignment vertical="top" wrapText="1"/>
    </xf>
    <xf numFmtId="4" fontId="47" fillId="0" borderId="0" xfId="42" applyNumberFormat="1" applyFont="1" applyBorder="1" applyAlignment="1"/>
    <xf numFmtId="0" fontId="10" fillId="0" borderId="0" xfId="42" applyFont="1"/>
    <xf numFmtId="3" fontId="10" fillId="0" borderId="0" xfId="42" applyNumberFormat="1" applyFont="1" applyAlignment="1"/>
    <xf numFmtId="0" fontId="12" fillId="0" borderId="0" xfId="42" applyFont="1" applyAlignment="1"/>
    <xf numFmtId="0" fontId="50" fillId="0" borderId="9" xfId="42" applyFont="1" applyBorder="1" applyAlignment="1">
      <alignment vertical="center"/>
    </xf>
    <xf numFmtId="0" fontId="20" fillId="0" borderId="9" xfId="42" applyBorder="1" applyAlignment="1"/>
    <xf numFmtId="0" fontId="10" fillId="0" borderId="15" xfId="42" applyFont="1" applyBorder="1" applyAlignment="1">
      <alignment horizontal="center" vertical="center"/>
    </xf>
    <xf numFmtId="0" fontId="10" fillId="0" borderId="32" xfId="42" applyFont="1" applyBorder="1" applyAlignment="1">
      <alignment horizontal="center" vertical="center"/>
    </xf>
    <xf numFmtId="0" fontId="10" fillId="0" borderId="5" xfId="42" applyFont="1" applyBorder="1" applyAlignment="1">
      <alignment horizontal="center" vertical="center"/>
    </xf>
    <xf numFmtId="0" fontId="10" fillId="0" borderId="13" xfId="42" applyFont="1" applyBorder="1" applyAlignment="1">
      <alignment horizontal="center" vertical="center"/>
    </xf>
    <xf numFmtId="0" fontId="10" fillId="0" borderId="9" xfId="42" applyFont="1" applyBorder="1" applyAlignment="1">
      <alignment horizontal="center" vertical="center"/>
    </xf>
    <xf numFmtId="0" fontId="10" fillId="0" borderId="12" xfId="42" applyFont="1" applyBorder="1" applyAlignment="1">
      <alignment horizontal="center" vertical="center"/>
    </xf>
    <xf numFmtId="0" fontId="50" fillId="0" borderId="0" xfId="42" applyFont="1" applyAlignment="1">
      <alignment horizontal="center"/>
    </xf>
    <xf numFmtId="4" fontId="52" fillId="0" borderId="0" xfId="42" applyNumberFormat="1" applyFont="1" applyBorder="1" applyAlignment="1">
      <alignment horizontal="center"/>
    </xf>
    <xf numFmtId="0" fontId="53" fillId="0" borderId="0" xfId="42" applyFont="1" applyAlignment="1">
      <alignment horizontal="center"/>
    </xf>
    <xf numFmtId="4" fontId="7" fillId="0" borderId="0" xfId="42" applyNumberFormat="1" applyFont="1" applyBorder="1" applyAlignment="1">
      <alignment horizontal="center" vertical="center"/>
    </xf>
    <xf numFmtId="4" fontId="10" fillId="0" borderId="0" xfId="42" applyNumberFormat="1" applyFont="1" applyAlignment="1">
      <alignment horizontal="center" vertical="center" wrapText="1"/>
    </xf>
    <xf numFmtId="4" fontId="36" fillId="0" borderId="0" xfId="42" applyNumberFormat="1" applyFont="1" applyBorder="1" applyAlignment="1">
      <alignment horizontal="center"/>
    </xf>
    <xf numFmtId="4" fontId="10" fillId="0" borderId="0" xfId="42" applyNumberFormat="1" applyFont="1" applyAlignment="1">
      <alignment horizontal="center" vertical="center"/>
    </xf>
    <xf numFmtId="0" fontId="2" fillId="0" borderId="0" xfId="0" applyFont="1" applyAlignment="1"/>
    <xf numFmtId="0" fontId="10" fillId="0" borderId="0" xfId="42" applyNumberFormat="1" applyFont="1" applyBorder="1" applyAlignment="1">
      <alignment horizontal="justify" vertical="top" wrapText="1"/>
    </xf>
    <xf numFmtId="0" fontId="49" fillId="0" borderId="0" xfId="42" applyFont="1" applyBorder="1" applyAlignment="1"/>
    <xf numFmtId="0" fontId="66" fillId="0" borderId="0" xfId="42" applyFont="1" applyAlignment="1"/>
    <xf numFmtId="0" fontId="10" fillId="0" borderId="0" xfId="42" applyFont="1" applyAlignment="1"/>
    <xf numFmtId="0" fontId="10" fillId="0" borderId="0" xfId="42" applyNumberFormat="1" applyFont="1" applyAlignment="1"/>
    <xf numFmtId="0" fontId="10" fillId="0" borderId="0" xfId="42" applyNumberFormat="1" applyFont="1" applyFill="1" applyBorder="1" applyAlignment="1">
      <alignment horizontal="justify" vertical="top" wrapText="1"/>
    </xf>
    <xf numFmtId="4" fontId="45" fillId="0" borderId="0" xfId="42" applyNumberFormat="1" applyFont="1" applyBorder="1" applyAlignment="1">
      <alignment horizontal="center" vertical="center"/>
    </xf>
    <xf numFmtId="0" fontId="10" fillId="0" borderId="16" xfId="42" applyFont="1" applyBorder="1" applyAlignment="1">
      <alignment horizontal="center" vertical="center" wrapText="1"/>
    </xf>
    <xf numFmtId="0" fontId="10" fillId="0" borderId="10" xfId="42" applyFont="1" applyBorder="1" applyAlignment="1">
      <alignment horizontal="center" vertical="center" wrapText="1"/>
    </xf>
    <xf numFmtId="4" fontId="10" fillId="0" borderId="0" xfId="42" applyNumberFormat="1" applyFont="1" applyBorder="1" applyAlignment="1">
      <alignment horizontal="center" vertical="center" wrapText="1"/>
    </xf>
    <xf numFmtId="0" fontId="50" fillId="0" borderId="0" xfId="42" applyFont="1" applyFill="1" applyBorder="1" applyAlignment="1">
      <alignment horizontal="center" vertical="center"/>
    </xf>
    <xf numFmtId="0" fontId="12" fillId="0" borderId="0" xfId="42" applyFont="1" applyBorder="1" applyAlignment="1">
      <alignment horizontal="center" vertical="center"/>
    </xf>
    <xf numFmtId="0" fontId="10" fillId="0" borderId="15" xfId="42" applyFont="1" applyBorder="1" applyAlignment="1">
      <alignment horizontal="center" vertical="center" wrapText="1"/>
    </xf>
    <xf numFmtId="0" fontId="10" fillId="0" borderId="11" xfId="42" applyFont="1" applyBorder="1" applyAlignment="1">
      <alignment horizontal="center" vertical="center" wrapText="1"/>
    </xf>
    <xf numFmtId="0" fontId="10" fillId="0" borderId="5" xfId="42" applyFont="1" applyBorder="1" applyAlignment="1">
      <alignment horizontal="center" vertical="center" wrapText="1"/>
    </xf>
    <xf numFmtId="0" fontId="10" fillId="0" borderId="6" xfId="42" applyFont="1" applyBorder="1" applyAlignment="1">
      <alignment horizontal="center" vertical="center" wrapText="1"/>
    </xf>
    <xf numFmtId="0" fontId="10" fillId="0" borderId="0" xfId="42" applyFont="1" applyAlignment="1">
      <alignment horizontal="center"/>
    </xf>
    <xf numFmtId="0" fontId="28" fillId="0" borderId="0" xfId="0" applyFont="1" applyFill="1" applyAlignment="1">
      <alignment horizontal="right"/>
    </xf>
    <xf numFmtId="0" fontId="98" fillId="0" borderId="0" xfId="0" applyNumberFormat="1" applyFont="1" applyFill="1" applyAlignment="1">
      <alignment horizontal="center"/>
    </xf>
    <xf numFmtId="0" fontId="77" fillId="0" borderId="52" xfId="0" applyNumberFormat="1" applyFont="1" applyFill="1" applyBorder="1" applyAlignment="1">
      <alignment horizontal="center" vertical="top"/>
    </xf>
    <xf numFmtId="0" fontId="77" fillId="0" borderId="53" xfId="0" applyNumberFormat="1" applyFont="1" applyFill="1" applyBorder="1" applyAlignment="1">
      <alignment horizontal="center" vertical="top"/>
    </xf>
    <xf numFmtId="0" fontId="77" fillId="0" borderId="20" xfId="0" applyNumberFormat="1" applyFont="1" applyFill="1" applyBorder="1" applyAlignment="1">
      <alignment horizontal="center" vertical="top"/>
    </xf>
    <xf numFmtId="43" fontId="77" fillId="0" borderId="52" xfId="1" applyFont="1" applyFill="1" applyBorder="1" applyAlignment="1">
      <alignment horizontal="center" vertical="top"/>
    </xf>
    <xf numFmtId="43" fontId="77" fillId="0" borderId="53" xfId="1" applyFont="1" applyFill="1" applyBorder="1" applyAlignment="1">
      <alignment horizontal="center" vertical="top"/>
    </xf>
    <xf numFmtId="43" fontId="77" fillId="0" borderId="20" xfId="1" applyFont="1" applyFill="1" applyBorder="1" applyAlignment="1">
      <alignment horizontal="center" vertical="top"/>
    </xf>
    <xf numFmtId="49" fontId="77" fillId="0" borderId="22" xfId="1" applyNumberFormat="1" applyFont="1" applyFill="1" applyBorder="1" applyAlignment="1">
      <alignment horizontal="center"/>
    </xf>
    <xf numFmtId="49" fontId="77" fillId="0" borderId="55" xfId="1" applyNumberFormat="1" applyFont="1" applyFill="1" applyBorder="1" applyAlignment="1">
      <alignment horizontal="center"/>
    </xf>
    <xf numFmtId="49" fontId="77" fillId="0" borderId="28" xfId="1" applyNumberFormat="1" applyFont="1" applyFill="1" applyBorder="1" applyAlignment="1">
      <alignment horizontal="center"/>
    </xf>
    <xf numFmtId="43" fontId="77" fillId="0" borderId="18" xfId="1" applyFont="1" applyFill="1" applyBorder="1" applyAlignment="1">
      <alignment horizontal="center" vertical="top" wrapText="1"/>
    </xf>
    <xf numFmtId="43" fontId="77" fillId="0" borderId="54" xfId="1" applyFont="1" applyFill="1" applyBorder="1" applyAlignment="1">
      <alignment horizontal="center" vertical="top" wrapText="1"/>
    </xf>
    <xf numFmtId="43" fontId="77" fillId="0" borderId="21" xfId="1" applyFont="1" applyFill="1" applyBorder="1" applyAlignment="1">
      <alignment horizontal="center" vertical="top" wrapText="1"/>
    </xf>
    <xf numFmtId="0" fontId="77" fillId="0" borderId="18" xfId="0" applyNumberFormat="1" applyFont="1" applyFill="1" applyBorder="1" applyAlignment="1">
      <alignment horizontal="center" vertical="top"/>
    </xf>
    <xf numFmtId="0" fontId="77" fillId="0" borderId="54" xfId="0" applyNumberFormat="1" applyFont="1" applyFill="1" applyBorder="1" applyAlignment="1">
      <alignment horizontal="center" vertical="top"/>
    </xf>
    <xf numFmtId="0" fontId="77" fillId="0" borderId="21" xfId="0" applyNumberFormat="1" applyFont="1" applyFill="1" applyBorder="1" applyAlignment="1">
      <alignment horizontal="center" vertical="top"/>
    </xf>
    <xf numFmtId="43" fontId="77" fillId="0" borderId="18" xfId="1" quotePrefix="1" applyFont="1" applyFill="1" applyBorder="1" applyAlignment="1">
      <alignment horizontal="center" vertical="top" wrapText="1"/>
    </xf>
    <xf numFmtId="43" fontId="77" fillId="0" borderId="54" xfId="1" quotePrefix="1" applyFont="1" applyFill="1" applyBorder="1" applyAlignment="1">
      <alignment horizontal="center" vertical="top" wrapText="1"/>
    </xf>
    <xf numFmtId="43" fontId="77" fillId="0" borderId="21" xfId="1" quotePrefix="1" applyFont="1" applyFill="1" applyBorder="1" applyAlignment="1">
      <alignment horizontal="center" vertical="top" wrapText="1"/>
    </xf>
    <xf numFmtId="0" fontId="77" fillId="0" borderId="18" xfId="0" applyNumberFormat="1" applyFont="1" applyFill="1" applyBorder="1" applyAlignment="1">
      <alignment horizontal="center" vertical="center" wrapText="1"/>
    </xf>
    <xf numFmtId="0" fontId="77" fillId="0" borderId="54" xfId="0" applyNumberFormat="1" applyFont="1" applyFill="1" applyBorder="1" applyAlignment="1">
      <alignment horizontal="center" vertical="center" wrapText="1"/>
    </xf>
    <xf numFmtId="0" fontId="77" fillId="0" borderId="21" xfId="0" applyNumberFormat="1" applyFont="1" applyFill="1" applyBorder="1" applyAlignment="1">
      <alignment horizontal="center" vertical="center" wrapText="1"/>
    </xf>
    <xf numFmtId="0" fontId="77" fillId="0" borderId="18" xfId="0" applyNumberFormat="1" applyFont="1" applyFill="1" applyBorder="1" applyAlignment="1">
      <alignment horizontal="center" vertical="center"/>
    </xf>
    <xf numFmtId="0" fontId="77" fillId="0" borderId="54" xfId="0" applyNumberFormat="1" applyFont="1" applyFill="1" applyBorder="1" applyAlignment="1">
      <alignment horizontal="center" vertical="center"/>
    </xf>
    <xf numFmtId="0" fontId="77" fillId="0" borderId="21" xfId="0" applyNumberFormat="1" applyFont="1" applyFill="1" applyBorder="1" applyAlignment="1">
      <alignment horizontal="center" vertical="center"/>
    </xf>
  </cellXfs>
  <cellStyles count="44">
    <cellStyle name="Comma" xfId="1" builtinId="3"/>
    <cellStyle name="Comma 10" xfId="3"/>
    <cellStyle name="Comma 2" xfId="2"/>
    <cellStyle name="Comma 2 2" xfId="38"/>
    <cellStyle name="Comma 3" xfId="4"/>
    <cellStyle name="Comma 4" xfId="5"/>
    <cellStyle name="Comma 4 2" xfId="6"/>
    <cellStyle name="Comma 4 3" xfId="7"/>
    <cellStyle name="Comma 4 4" xfId="8"/>
    <cellStyle name="Comma 4 5" xfId="9"/>
    <cellStyle name="Comma 5" xfId="10"/>
    <cellStyle name="Comma 5 2" xfId="11"/>
    <cellStyle name="Comma 5 2 2" xfId="12"/>
    <cellStyle name="Comma 5 2 3" xfId="13"/>
    <cellStyle name="Comma 5 2 4" xfId="14"/>
    <cellStyle name="Comma 5 2 5" xfId="15"/>
    <cellStyle name="Comma 6" xfId="16"/>
    <cellStyle name="Comma 6 2" xfId="17"/>
    <cellStyle name="Comma 6 3" xfId="18"/>
    <cellStyle name="Comma 6 4" xfId="19"/>
    <cellStyle name="Comma 6 5" xfId="20"/>
    <cellStyle name="Comma 7" xfId="39"/>
    <cellStyle name="Comma 7 2" xfId="21"/>
    <cellStyle name="Comma 7 3" xfId="22"/>
    <cellStyle name="Comma 8" xfId="40"/>
    <cellStyle name="Comma 9" xfId="23"/>
    <cellStyle name="Normal" xfId="0" builtinId="0"/>
    <cellStyle name="Normal 2" xfId="24"/>
    <cellStyle name="Normal 2 2" xfId="37"/>
    <cellStyle name="Normal 3" xfId="25"/>
    <cellStyle name="Normal 3 2" xfId="26"/>
    <cellStyle name="Normal 3 3" xfId="27"/>
    <cellStyle name="Normal 3 4" xfId="28"/>
    <cellStyle name="Normal 3 5" xfId="29"/>
    <cellStyle name="Normal 4" xfId="30"/>
    <cellStyle name="Normal 5" xfId="31"/>
    <cellStyle name="Normal 6" xfId="32"/>
    <cellStyle name="Normal 7" xfId="36"/>
    <cellStyle name="Normal 7 2" xfId="42"/>
    <cellStyle name="Normal 8" xfId="43"/>
    <cellStyle name="Percent 2" xfId="33"/>
    <cellStyle name="Percent 2 2" xfId="41"/>
    <cellStyle name="Percent 3" xfId="34"/>
    <cellStyle name="Percent 4"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9</xdr:col>
      <xdr:colOff>19050</xdr:colOff>
      <xdr:row>12</xdr:row>
      <xdr:rowOff>0</xdr:rowOff>
    </xdr:from>
    <xdr:to>
      <xdr:col>9</xdr:col>
      <xdr:colOff>76200</xdr:colOff>
      <xdr:row>13</xdr:row>
      <xdr:rowOff>190500</xdr:rowOff>
    </xdr:to>
    <xdr:sp macro="" textlink="">
      <xdr:nvSpPr>
        <xdr:cNvPr id="2" name="Right Brace 1"/>
        <xdr:cNvSpPr/>
      </xdr:nvSpPr>
      <xdr:spPr>
        <a:xfrm>
          <a:off x="6600825" y="1905000"/>
          <a:ext cx="57150" cy="80962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0</xdr:colOff>
      <xdr:row>34</xdr:row>
      <xdr:rowOff>190500</xdr:rowOff>
    </xdr:from>
    <xdr:to>
      <xdr:col>9</xdr:col>
      <xdr:colOff>45719</xdr:colOff>
      <xdr:row>38</xdr:row>
      <xdr:rowOff>209550</xdr:rowOff>
    </xdr:to>
    <xdr:sp macro="" textlink="">
      <xdr:nvSpPr>
        <xdr:cNvPr id="4" name="Right Brace 3"/>
        <xdr:cNvSpPr/>
      </xdr:nvSpPr>
      <xdr:spPr>
        <a:xfrm>
          <a:off x="9982200" y="7648575"/>
          <a:ext cx="45719" cy="93345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19050</xdr:colOff>
      <xdr:row>12</xdr:row>
      <xdr:rowOff>0</xdr:rowOff>
    </xdr:from>
    <xdr:to>
      <xdr:col>9</xdr:col>
      <xdr:colOff>76200</xdr:colOff>
      <xdr:row>12</xdr:row>
      <xdr:rowOff>190500</xdr:rowOff>
    </xdr:to>
    <xdr:sp macro="" textlink="">
      <xdr:nvSpPr>
        <xdr:cNvPr id="5" name="Right Brace 4"/>
        <xdr:cNvSpPr/>
      </xdr:nvSpPr>
      <xdr:spPr>
        <a:xfrm>
          <a:off x="10591800" y="2466975"/>
          <a:ext cx="57150" cy="19050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19050</xdr:colOff>
      <xdr:row>12</xdr:row>
      <xdr:rowOff>0</xdr:rowOff>
    </xdr:from>
    <xdr:to>
      <xdr:col>9</xdr:col>
      <xdr:colOff>76200</xdr:colOff>
      <xdr:row>13</xdr:row>
      <xdr:rowOff>190500</xdr:rowOff>
    </xdr:to>
    <xdr:sp macro="" textlink="">
      <xdr:nvSpPr>
        <xdr:cNvPr id="8" name="Right Brace 7"/>
        <xdr:cNvSpPr/>
      </xdr:nvSpPr>
      <xdr:spPr>
        <a:xfrm>
          <a:off x="10591800" y="2466975"/>
          <a:ext cx="57150" cy="42862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0</xdr:colOff>
      <xdr:row>35</xdr:row>
      <xdr:rowOff>47624</xdr:rowOff>
    </xdr:from>
    <xdr:to>
      <xdr:col>9</xdr:col>
      <xdr:colOff>45719</xdr:colOff>
      <xdr:row>40</xdr:row>
      <xdr:rowOff>209549</xdr:rowOff>
    </xdr:to>
    <xdr:sp macro="" textlink="">
      <xdr:nvSpPr>
        <xdr:cNvPr id="10" name="Right Brace 9"/>
        <xdr:cNvSpPr/>
      </xdr:nvSpPr>
      <xdr:spPr>
        <a:xfrm>
          <a:off x="9982200" y="7734299"/>
          <a:ext cx="45719" cy="130492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9525</xdr:colOff>
      <xdr:row>28</xdr:row>
      <xdr:rowOff>219074</xdr:rowOff>
    </xdr:from>
    <xdr:to>
      <xdr:col>9</xdr:col>
      <xdr:colOff>57150</xdr:colOff>
      <xdr:row>33</xdr:row>
      <xdr:rowOff>66675</xdr:rowOff>
    </xdr:to>
    <xdr:sp macro="" textlink="">
      <xdr:nvSpPr>
        <xdr:cNvPr id="12" name="Right Brace 11"/>
        <xdr:cNvSpPr/>
      </xdr:nvSpPr>
      <xdr:spPr>
        <a:xfrm>
          <a:off x="9991725" y="6305549"/>
          <a:ext cx="47625" cy="990601"/>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104775</xdr:colOff>
      <xdr:row>10</xdr:row>
      <xdr:rowOff>85725</xdr:rowOff>
    </xdr:from>
    <xdr:to>
      <xdr:col>3</xdr:col>
      <xdr:colOff>409575</xdr:colOff>
      <xdr:row>17</xdr:row>
      <xdr:rowOff>38100</xdr:rowOff>
    </xdr:to>
    <xdr:cxnSp macro="">
      <xdr:nvCxnSpPr>
        <xdr:cNvPr id="3" name="Straight Connector 2"/>
        <xdr:cNvCxnSpPr/>
      </xdr:nvCxnSpPr>
      <xdr:spPr>
        <a:xfrm>
          <a:off x="104775" y="2838450"/>
          <a:ext cx="4448175" cy="1314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847725</xdr:colOff>
      <xdr:row>17</xdr:row>
      <xdr:rowOff>180975</xdr:rowOff>
    </xdr:from>
    <xdr:to>
      <xdr:col>6</xdr:col>
      <xdr:colOff>971550</xdr:colOff>
      <xdr:row>23</xdr:row>
      <xdr:rowOff>133350</xdr:rowOff>
    </xdr:to>
    <xdr:cxnSp macro="">
      <xdr:nvCxnSpPr>
        <xdr:cNvPr id="5" name="Straight Connector 4"/>
        <xdr:cNvCxnSpPr/>
      </xdr:nvCxnSpPr>
      <xdr:spPr>
        <a:xfrm>
          <a:off x="4991100" y="4295775"/>
          <a:ext cx="3086100" cy="10953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158750</xdr:colOff>
      <xdr:row>8</xdr:row>
      <xdr:rowOff>142875</xdr:rowOff>
    </xdr:from>
    <xdr:to>
      <xdr:col>7</xdr:col>
      <xdr:colOff>317500</xdr:colOff>
      <xdr:row>22</xdr:row>
      <xdr:rowOff>15875</xdr:rowOff>
    </xdr:to>
    <xdr:cxnSp macro="">
      <xdr:nvCxnSpPr>
        <xdr:cNvPr id="3" name="Straight Connector 2"/>
        <xdr:cNvCxnSpPr/>
      </xdr:nvCxnSpPr>
      <xdr:spPr>
        <a:xfrm>
          <a:off x="6238875" y="3238500"/>
          <a:ext cx="4175125" cy="27463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793750</xdr:colOff>
      <xdr:row>23</xdr:row>
      <xdr:rowOff>15875</xdr:rowOff>
    </xdr:from>
    <xdr:to>
      <xdr:col>12</xdr:col>
      <xdr:colOff>889000</xdr:colOff>
      <xdr:row>37</xdr:row>
      <xdr:rowOff>111125</xdr:rowOff>
    </xdr:to>
    <xdr:cxnSp macro="">
      <xdr:nvCxnSpPr>
        <xdr:cNvPr id="5" name="Straight Connector 4"/>
        <xdr:cNvCxnSpPr/>
      </xdr:nvCxnSpPr>
      <xdr:spPr>
        <a:xfrm>
          <a:off x="10890250" y="6191250"/>
          <a:ext cx="4508500" cy="298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119062</xdr:colOff>
      <xdr:row>16</xdr:row>
      <xdr:rowOff>154781</xdr:rowOff>
    </xdr:from>
    <xdr:to>
      <xdr:col>5</xdr:col>
      <xdr:colOff>333375</xdr:colOff>
      <xdr:row>25</xdr:row>
      <xdr:rowOff>190500</xdr:rowOff>
    </xdr:to>
    <xdr:cxnSp macro="">
      <xdr:nvCxnSpPr>
        <xdr:cNvPr id="3" name="Straight Connector 2"/>
        <xdr:cNvCxnSpPr/>
      </xdr:nvCxnSpPr>
      <xdr:spPr>
        <a:xfrm>
          <a:off x="7203281" y="3309937"/>
          <a:ext cx="2500313" cy="20240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666750</xdr:colOff>
      <xdr:row>27</xdr:row>
      <xdr:rowOff>11906</xdr:rowOff>
    </xdr:from>
    <xdr:to>
      <xdr:col>7</xdr:col>
      <xdr:colOff>1440656</xdr:colOff>
      <xdr:row>37</xdr:row>
      <xdr:rowOff>107156</xdr:rowOff>
    </xdr:to>
    <xdr:cxnSp macro="">
      <xdr:nvCxnSpPr>
        <xdr:cNvPr id="5" name="Straight Connector 4"/>
        <xdr:cNvCxnSpPr/>
      </xdr:nvCxnSpPr>
      <xdr:spPr>
        <a:xfrm>
          <a:off x="10036969" y="5560219"/>
          <a:ext cx="2893218" cy="21193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7</xdr:row>
      <xdr:rowOff>104775</xdr:rowOff>
    </xdr:from>
    <xdr:to>
      <xdr:col>2</xdr:col>
      <xdr:colOff>600075</xdr:colOff>
      <xdr:row>15</xdr:row>
      <xdr:rowOff>161925</xdr:rowOff>
    </xdr:to>
    <xdr:cxnSp macro="">
      <xdr:nvCxnSpPr>
        <xdr:cNvPr id="3" name="Straight Connector 2"/>
        <xdr:cNvCxnSpPr/>
      </xdr:nvCxnSpPr>
      <xdr:spPr>
        <a:xfrm>
          <a:off x="114300" y="2371725"/>
          <a:ext cx="4114800" cy="1685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933450</xdr:colOff>
      <xdr:row>17</xdr:row>
      <xdr:rowOff>0</xdr:rowOff>
    </xdr:from>
    <xdr:to>
      <xdr:col>5</xdr:col>
      <xdr:colOff>1247775</xdr:colOff>
      <xdr:row>27</xdr:row>
      <xdr:rowOff>123825</xdr:rowOff>
    </xdr:to>
    <xdr:cxnSp macro="">
      <xdr:nvCxnSpPr>
        <xdr:cNvPr id="5" name="Straight Connector 4"/>
        <xdr:cNvCxnSpPr/>
      </xdr:nvCxnSpPr>
      <xdr:spPr>
        <a:xfrm>
          <a:off x="4562475" y="4276725"/>
          <a:ext cx="4667250" cy="2028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7</xdr:row>
      <xdr:rowOff>95250</xdr:rowOff>
    </xdr:from>
    <xdr:to>
      <xdr:col>3</xdr:col>
      <xdr:colOff>257175</xdr:colOff>
      <xdr:row>13</xdr:row>
      <xdr:rowOff>171450</xdr:rowOff>
    </xdr:to>
    <xdr:cxnSp macro="">
      <xdr:nvCxnSpPr>
        <xdr:cNvPr id="3" name="Straight Connector 2"/>
        <xdr:cNvCxnSpPr/>
      </xdr:nvCxnSpPr>
      <xdr:spPr>
        <a:xfrm>
          <a:off x="85725" y="2352675"/>
          <a:ext cx="4438650" cy="1314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752475</xdr:colOff>
      <xdr:row>15</xdr:row>
      <xdr:rowOff>9525</xdr:rowOff>
    </xdr:from>
    <xdr:to>
      <xdr:col>6</xdr:col>
      <xdr:colOff>1276350</xdr:colOff>
      <xdr:row>22</xdr:row>
      <xdr:rowOff>85725</xdr:rowOff>
    </xdr:to>
    <xdr:cxnSp macro="">
      <xdr:nvCxnSpPr>
        <xdr:cNvPr id="5" name="Straight Connector 4"/>
        <xdr:cNvCxnSpPr/>
      </xdr:nvCxnSpPr>
      <xdr:spPr>
        <a:xfrm>
          <a:off x="5019675" y="3886200"/>
          <a:ext cx="4019550" cy="1409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0</xdr:col>
      <xdr:colOff>152400</xdr:colOff>
      <xdr:row>41</xdr:row>
      <xdr:rowOff>152400</xdr:rowOff>
    </xdr:to>
    <xdr:sp macro="" textlink="">
      <xdr:nvSpPr>
        <xdr:cNvPr id="1025" name="dimg_13" descr="Community Verified icon"/>
        <xdr:cNvSpPr>
          <a:spLocks noChangeAspect="1" noChangeArrowheads="1"/>
        </xdr:cNvSpPr>
      </xdr:nvSpPr>
      <xdr:spPr bwMode="auto">
        <a:xfrm>
          <a:off x="390525" y="2600325"/>
          <a:ext cx="152400" cy="152400"/>
        </a:xfrm>
        <a:prstGeom prst="rect">
          <a:avLst/>
        </a:prstGeom>
        <a:noFill/>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76200</xdr:colOff>
      <xdr:row>15</xdr:row>
      <xdr:rowOff>76200</xdr:rowOff>
    </xdr:from>
    <xdr:to>
      <xdr:col>7</xdr:col>
      <xdr:colOff>209550</xdr:colOff>
      <xdr:row>18</xdr:row>
      <xdr:rowOff>114300</xdr:rowOff>
    </xdr:to>
    <xdr:cxnSp macro="">
      <xdr:nvCxnSpPr>
        <xdr:cNvPr id="3" name="Straight Connector 2"/>
        <xdr:cNvCxnSpPr/>
      </xdr:nvCxnSpPr>
      <xdr:spPr>
        <a:xfrm>
          <a:off x="3371850" y="4438650"/>
          <a:ext cx="3486150" cy="885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695325</xdr:colOff>
      <xdr:row>18</xdr:row>
      <xdr:rowOff>257175</xdr:rowOff>
    </xdr:from>
    <xdr:to>
      <xdr:col>9</xdr:col>
      <xdr:colOff>1362075</xdr:colOff>
      <xdr:row>21</xdr:row>
      <xdr:rowOff>152400</xdr:rowOff>
    </xdr:to>
    <xdr:cxnSp macro="">
      <xdr:nvCxnSpPr>
        <xdr:cNvPr id="6" name="Straight Connector 5"/>
        <xdr:cNvCxnSpPr/>
      </xdr:nvCxnSpPr>
      <xdr:spPr>
        <a:xfrm>
          <a:off x="7343775" y="5467350"/>
          <a:ext cx="2686050" cy="723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76200</xdr:colOff>
      <xdr:row>11</xdr:row>
      <xdr:rowOff>76200</xdr:rowOff>
    </xdr:from>
    <xdr:to>
      <xdr:col>4</xdr:col>
      <xdr:colOff>152400</xdr:colOff>
      <xdr:row>18</xdr:row>
      <xdr:rowOff>19050</xdr:rowOff>
    </xdr:to>
    <xdr:cxnSp macro="">
      <xdr:nvCxnSpPr>
        <xdr:cNvPr id="3" name="Straight Connector 2"/>
        <xdr:cNvCxnSpPr/>
      </xdr:nvCxnSpPr>
      <xdr:spPr>
        <a:xfrm>
          <a:off x="4191000" y="3581400"/>
          <a:ext cx="3629025" cy="1362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581025</xdr:colOff>
      <xdr:row>18</xdr:row>
      <xdr:rowOff>180975</xdr:rowOff>
    </xdr:from>
    <xdr:to>
      <xdr:col>8</xdr:col>
      <xdr:colOff>800100</xdr:colOff>
      <xdr:row>27</xdr:row>
      <xdr:rowOff>38100</xdr:rowOff>
    </xdr:to>
    <xdr:cxnSp macro="">
      <xdr:nvCxnSpPr>
        <xdr:cNvPr id="5" name="Straight Connector 4"/>
        <xdr:cNvCxnSpPr/>
      </xdr:nvCxnSpPr>
      <xdr:spPr>
        <a:xfrm>
          <a:off x="8248650" y="5105400"/>
          <a:ext cx="4048125" cy="1495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104775</xdr:colOff>
      <xdr:row>8</xdr:row>
      <xdr:rowOff>95250</xdr:rowOff>
    </xdr:from>
    <xdr:to>
      <xdr:col>2</xdr:col>
      <xdr:colOff>1381125</xdr:colOff>
      <xdr:row>14</xdr:row>
      <xdr:rowOff>9525</xdr:rowOff>
    </xdr:to>
    <xdr:cxnSp macro="">
      <xdr:nvCxnSpPr>
        <xdr:cNvPr id="3" name="Straight Connector 2"/>
        <xdr:cNvCxnSpPr/>
      </xdr:nvCxnSpPr>
      <xdr:spPr>
        <a:xfrm>
          <a:off x="104775" y="2000250"/>
          <a:ext cx="3495675" cy="1114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1857375</xdr:colOff>
      <xdr:row>14</xdr:row>
      <xdr:rowOff>190500</xdr:rowOff>
    </xdr:from>
    <xdr:to>
      <xdr:col>4</xdr:col>
      <xdr:colOff>1085850</xdr:colOff>
      <xdr:row>23</xdr:row>
      <xdr:rowOff>152400</xdr:rowOff>
    </xdr:to>
    <xdr:cxnSp macro="">
      <xdr:nvCxnSpPr>
        <xdr:cNvPr id="5" name="Straight Connector 4"/>
        <xdr:cNvCxnSpPr/>
      </xdr:nvCxnSpPr>
      <xdr:spPr>
        <a:xfrm>
          <a:off x="4076700" y="3295650"/>
          <a:ext cx="4819650" cy="1762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145"/>
  <sheetViews>
    <sheetView topLeftCell="I1" workbookViewId="0">
      <selection activeCell="L1" sqref="L1:Y13"/>
    </sheetView>
  </sheetViews>
  <sheetFormatPr defaultRowHeight="15"/>
  <cols>
    <col min="1" max="1" width="12.7109375" style="206" customWidth="1"/>
    <col min="2" max="2" width="2.7109375" style="206" customWidth="1"/>
    <col min="3" max="3" width="59.28515625" style="206" customWidth="1"/>
    <col min="4" max="4" width="3.85546875" style="206" customWidth="1"/>
    <col min="5" max="5" width="5.7109375" style="206" customWidth="1"/>
    <col min="6" max="6" width="2.28515625" style="206" customWidth="1"/>
    <col min="7" max="7" width="13.7109375" style="357" customWidth="1"/>
    <col min="8" max="8" width="2.7109375" style="206" customWidth="1"/>
    <col min="9" max="9" width="12.7109375" style="206" customWidth="1"/>
    <col min="10" max="10" width="10.85546875" style="206" customWidth="1"/>
    <col min="11" max="11" width="4.42578125" style="206" customWidth="1"/>
    <col min="12" max="12" width="17.7109375" style="206" customWidth="1"/>
    <col min="13" max="13" width="12.140625" style="206" customWidth="1"/>
    <col min="14" max="16" width="9.140625" style="206"/>
    <col min="17" max="17" width="18.5703125" style="206" customWidth="1"/>
    <col min="18" max="16384" width="9.140625" style="206"/>
  </cols>
  <sheetData>
    <row r="1" spans="1:31" ht="18.75">
      <c r="L1" s="890"/>
      <c r="M1" s="890"/>
      <c r="N1" s="890"/>
      <c r="O1" s="890"/>
      <c r="P1" s="890"/>
      <c r="Q1" s="890"/>
    </row>
    <row r="2" spans="1:31" ht="18.75">
      <c r="I2" s="358" t="s">
        <v>530</v>
      </c>
      <c r="L2" s="891"/>
      <c r="M2" s="891"/>
      <c r="N2" s="891"/>
      <c r="O2" s="891"/>
      <c r="P2" s="891"/>
      <c r="Q2" s="891"/>
    </row>
    <row r="3" spans="1:31" ht="18.75">
      <c r="A3" s="886" t="s">
        <v>1383</v>
      </c>
      <c r="B3" s="886"/>
      <c r="C3" s="886"/>
      <c r="D3" s="886"/>
      <c r="E3" s="886"/>
      <c r="F3" s="886"/>
      <c r="G3" s="886"/>
      <c r="H3" s="886"/>
      <c r="I3" s="886"/>
      <c r="L3" s="359"/>
      <c r="M3" s="359"/>
      <c r="N3" s="359"/>
      <c r="O3" s="359"/>
      <c r="P3" s="359"/>
      <c r="Q3" s="359"/>
    </row>
    <row r="4" spans="1:31" ht="18.75">
      <c r="A4" s="886" t="s">
        <v>1384</v>
      </c>
      <c r="B4" s="886"/>
      <c r="C4" s="886"/>
      <c r="D4" s="886"/>
      <c r="E4" s="886"/>
      <c r="F4" s="886"/>
      <c r="G4" s="886"/>
      <c r="H4" s="886"/>
      <c r="I4" s="886"/>
      <c r="L4" s="359"/>
      <c r="M4" s="359"/>
      <c r="N4" s="359"/>
      <c r="O4" s="359"/>
      <c r="P4" s="359"/>
      <c r="Q4" s="359"/>
    </row>
    <row r="5" spans="1:31" s="360" customFormat="1" ht="18.75">
      <c r="A5" s="887" t="s">
        <v>6</v>
      </c>
      <c r="B5" s="887"/>
      <c r="C5" s="887"/>
      <c r="D5" s="887"/>
      <c r="E5" s="887"/>
      <c r="F5" s="887"/>
      <c r="G5" s="887"/>
      <c r="H5" s="887"/>
      <c r="I5" s="887"/>
      <c r="L5" s="891"/>
      <c r="M5" s="891"/>
      <c r="N5" s="891"/>
      <c r="O5" s="891"/>
      <c r="P5" s="891"/>
      <c r="Q5" s="891"/>
    </row>
    <row r="6" spans="1:31" s="360" customFormat="1" ht="18.75">
      <c r="A6" s="887" t="s">
        <v>779</v>
      </c>
      <c r="B6" s="887"/>
      <c r="C6" s="887"/>
      <c r="D6" s="887"/>
      <c r="E6" s="887"/>
      <c r="F6" s="887"/>
      <c r="G6" s="887"/>
      <c r="H6" s="887"/>
      <c r="I6" s="887"/>
      <c r="L6" s="890"/>
      <c r="M6" s="890"/>
      <c r="N6" s="890"/>
      <c r="O6" s="890"/>
      <c r="P6" s="890"/>
      <c r="Q6" s="890"/>
    </row>
    <row r="7" spans="1:31" ht="18.75" customHeight="1">
      <c r="A7" s="361"/>
      <c r="B7" s="361"/>
      <c r="C7" s="361" t="s">
        <v>33</v>
      </c>
      <c r="D7" s="361"/>
      <c r="E7" s="361"/>
      <c r="F7" s="361"/>
      <c r="G7" s="294"/>
      <c r="H7" s="361"/>
      <c r="I7" s="362" t="s">
        <v>7</v>
      </c>
      <c r="L7" s="892"/>
      <c r="M7" s="892"/>
      <c r="N7" s="892"/>
      <c r="O7" s="892"/>
      <c r="P7" s="892"/>
      <c r="Q7" s="892"/>
    </row>
    <row r="8" spans="1:31" ht="15.75" customHeight="1">
      <c r="A8" s="363"/>
      <c r="B8" s="363"/>
      <c r="C8" s="364"/>
      <c r="D8" s="364"/>
      <c r="E8" s="364"/>
      <c r="F8" s="364"/>
      <c r="G8" s="365"/>
      <c r="H8" s="364"/>
      <c r="I8" s="364"/>
      <c r="J8" s="322"/>
      <c r="K8" s="322"/>
      <c r="L8" s="366"/>
      <c r="M8" s="367"/>
      <c r="N8" s="368"/>
      <c r="O8" s="368"/>
      <c r="P8" s="368"/>
      <c r="Q8" s="368"/>
      <c r="R8" s="322"/>
      <c r="S8" s="322"/>
      <c r="T8" s="322"/>
      <c r="U8" s="322"/>
      <c r="V8" s="322"/>
      <c r="W8" s="322"/>
      <c r="X8" s="322"/>
      <c r="Y8" s="322"/>
      <c r="Z8" s="322"/>
      <c r="AA8" s="322"/>
      <c r="AB8" s="322"/>
      <c r="AC8" s="322"/>
      <c r="AD8" s="322"/>
      <c r="AE8" s="322"/>
    </row>
    <row r="9" spans="1:31" ht="19.5" customHeight="1">
      <c r="A9" s="888" t="s">
        <v>780</v>
      </c>
      <c r="B9" s="369"/>
      <c r="C9" s="370"/>
      <c r="D9" s="370"/>
      <c r="E9" s="888" t="s">
        <v>0</v>
      </c>
      <c r="F9" s="370"/>
      <c r="G9" s="888" t="s">
        <v>1</v>
      </c>
      <c r="H9" s="888"/>
      <c r="I9" s="888"/>
      <c r="J9" s="322"/>
      <c r="K9" s="322"/>
      <c r="L9" s="889"/>
      <c r="M9" s="889"/>
      <c r="N9" s="322"/>
      <c r="O9" s="322"/>
      <c r="P9" s="322"/>
      <c r="Q9" s="322"/>
      <c r="R9" s="322"/>
      <c r="S9" s="322"/>
      <c r="T9" s="322"/>
      <c r="U9" s="322"/>
      <c r="V9" s="322"/>
      <c r="W9" s="322"/>
      <c r="X9" s="322"/>
      <c r="Y9" s="322"/>
      <c r="Z9" s="322"/>
      <c r="AA9" s="322"/>
      <c r="AB9" s="322"/>
      <c r="AC9" s="322"/>
      <c r="AD9" s="322"/>
      <c r="AE9" s="322"/>
    </row>
    <row r="10" spans="1:31" ht="21" customHeight="1">
      <c r="A10" s="888"/>
      <c r="B10" s="369"/>
      <c r="C10" s="370"/>
      <c r="D10" s="370"/>
      <c r="E10" s="888"/>
      <c r="F10" s="370"/>
      <c r="G10" s="370">
        <v>2023</v>
      </c>
      <c r="H10" s="370"/>
      <c r="I10" s="370">
        <v>2022</v>
      </c>
      <c r="J10" s="322"/>
      <c r="K10" s="322"/>
      <c r="L10" s="371"/>
      <c r="M10" s="371"/>
      <c r="N10" s="322"/>
      <c r="O10" s="322"/>
      <c r="P10" s="322"/>
      <c r="Q10" s="322"/>
      <c r="R10" s="322"/>
      <c r="S10" s="322"/>
      <c r="T10" s="322"/>
      <c r="U10" s="322"/>
      <c r="V10" s="322"/>
      <c r="W10" s="322"/>
      <c r="X10" s="322"/>
      <c r="Y10" s="322"/>
      <c r="Z10" s="322"/>
      <c r="AA10" s="322"/>
      <c r="AB10" s="322"/>
      <c r="AC10" s="322"/>
      <c r="AD10" s="322"/>
      <c r="AE10" s="322"/>
    </row>
    <row r="11" spans="1:31" ht="14.25" customHeight="1">
      <c r="A11" s="372"/>
      <c r="B11" s="372"/>
      <c r="C11" s="373"/>
      <c r="D11" s="373"/>
      <c r="E11" s="373"/>
      <c r="F11" s="373"/>
      <c r="G11" s="374"/>
      <c r="H11" s="373"/>
      <c r="I11" s="373"/>
      <c r="J11" s="322"/>
      <c r="K11" s="322"/>
      <c r="L11" s="322"/>
      <c r="M11" s="322"/>
      <c r="N11" s="322"/>
      <c r="O11" s="322"/>
      <c r="P11" s="322"/>
      <c r="Q11" s="322"/>
      <c r="R11" s="322"/>
      <c r="S11" s="322"/>
      <c r="T11" s="322"/>
      <c r="U11" s="322"/>
      <c r="V11" s="322"/>
      <c r="W11" s="322"/>
      <c r="X11" s="322"/>
      <c r="Y11" s="322"/>
      <c r="Z11" s="322"/>
      <c r="AA11" s="322"/>
      <c r="AB11" s="322"/>
      <c r="AC11" s="322"/>
      <c r="AD11" s="322"/>
      <c r="AE11" s="322"/>
    </row>
    <row r="12" spans="1:31" ht="18" customHeight="1">
      <c r="A12" s="375" t="s">
        <v>33</v>
      </c>
      <c r="B12" s="363"/>
      <c r="C12" s="376" t="s">
        <v>217</v>
      </c>
      <c r="D12" s="377"/>
      <c r="E12" s="377"/>
      <c r="F12" s="377"/>
      <c r="G12" s="377"/>
      <c r="H12" s="377"/>
      <c r="I12" s="377"/>
      <c r="J12" s="378"/>
      <c r="K12" s="322"/>
      <c r="L12" s="322"/>
      <c r="M12" s="322"/>
      <c r="N12" s="322"/>
      <c r="O12" s="322"/>
      <c r="P12" s="322"/>
      <c r="Q12" s="322"/>
      <c r="R12" s="322"/>
      <c r="S12" s="322"/>
      <c r="T12" s="322"/>
      <c r="U12" s="322"/>
      <c r="V12" s="322"/>
      <c r="W12" s="322"/>
      <c r="X12" s="322"/>
      <c r="Y12" s="322"/>
      <c r="Z12" s="322"/>
      <c r="AA12" s="322"/>
      <c r="AB12" s="322"/>
      <c r="AC12" s="322"/>
      <c r="AD12" s="322"/>
      <c r="AE12" s="322"/>
    </row>
    <row r="13" spans="1:31" ht="18" customHeight="1">
      <c r="A13" s="375">
        <f>'ZZZ-PG1.DBF'!AA1025</f>
        <v>0</v>
      </c>
      <c r="B13" s="363"/>
      <c r="C13" s="276" t="s">
        <v>218</v>
      </c>
      <c r="D13" s="377"/>
      <c r="E13" s="379">
        <v>1</v>
      </c>
      <c r="F13" s="377"/>
      <c r="G13" s="375">
        <f>'ZZZ-PG1.DBF'!Z1025</f>
        <v>0</v>
      </c>
      <c r="H13" s="363"/>
      <c r="I13" s="375">
        <v>0</v>
      </c>
      <c r="J13" s="378" t="s">
        <v>531</v>
      </c>
      <c r="K13" s="322"/>
      <c r="L13" s="380"/>
      <c r="M13" s="363"/>
      <c r="N13" s="322"/>
      <c r="O13" s="322"/>
      <c r="P13" s="322"/>
      <c r="Q13" s="322"/>
      <c r="R13" s="322"/>
      <c r="S13" s="322"/>
      <c r="T13" s="322"/>
      <c r="U13" s="322"/>
      <c r="V13" s="322"/>
      <c r="W13" s="322"/>
      <c r="X13" s="322"/>
      <c r="Y13" s="322"/>
      <c r="Z13" s="322"/>
      <c r="AA13" s="322"/>
      <c r="AB13" s="322"/>
      <c r="AC13" s="322"/>
      <c r="AD13" s="322"/>
      <c r="AE13" s="322"/>
    </row>
    <row r="14" spans="1:31" ht="18" customHeight="1">
      <c r="A14" s="375">
        <f>'ZZZ-PG1.DBF'!AA1026</f>
        <v>0</v>
      </c>
      <c r="B14" s="363"/>
      <c r="C14" s="276" t="s">
        <v>219</v>
      </c>
      <c r="D14" s="377"/>
      <c r="E14" s="379">
        <v>2</v>
      </c>
      <c r="F14" s="377"/>
      <c r="G14" s="375">
        <f>'ZZZ-PG1.DBF'!Z1026</f>
        <v>0</v>
      </c>
      <c r="H14" s="363"/>
      <c r="I14" s="375">
        <v>0</v>
      </c>
      <c r="J14" s="378"/>
      <c r="K14" s="322"/>
      <c r="L14" s="380">
        <f>'ZZZ-PG1.DBF'!AB1026</f>
        <v>0</v>
      </c>
      <c r="M14" s="363">
        <f>G14-L14</f>
        <v>0</v>
      </c>
      <c r="N14" s="322"/>
      <c r="O14" s="322"/>
      <c r="P14" s="322"/>
      <c r="Q14" s="322"/>
      <c r="R14" s="322"/>
      <c r="S14" s="322"/>
      <c r="T14" s="322"/>
      <c r="U14" s="322"/>
      <c r="V14" s="322"/>
      <c r="W14" s="322"/>
      <c r="X14" s="322"/>
      <c r="Y14" s="322"/>
      <c r="Z14" s="322"/>
      <c r="AA14" s="322"/>
      <c r="AB14" s="322"/>
      <c r="AC14" s="322"/>
      <c r="AD14" s="322"/>
      <c r="AE14" s="322"/>
    </row>
    <row r="15" spans="1:31" ht="18" customHeight="1">
      <c r="A15" s="381">
        <f>SUM(A13:A14)</f>
        <v>0</v>
      </c>
      <c r="B15" s="363"/>
      <c r="C15" s="376" t="s">
        <v>220</v>
      </c>
      <c r="D15" s="377"/>
      <c r="E15" s="382"/>
      <c r="F15" s="377"/>
      <c r="G15" s="381">
        <f>SUM(G13:G14)</f>
        <v>0</v>
      </c>
      <c r="H15" s="383"/>
      <c r="I15" s="381">
        <f>SUM(I13:I14)</f>
        <v>0</v>
      </c>
      <c r="J15" s="378"/>
      <c r="K15" s="322"/>
      <c r="L15" s="363"/>
      <c r="M15" s="363"/>
      <c r="N15" s="322"/>
      <c r="O15" s="322"/>
      <c r="P15" s="322"/>
      <c r="Q15" s="322"/>
      <c r="R15" s="322"/>
      <c r="S15" s="322"/>
      <c r="T15" s="322"/>
      <c r="U15" s="322"/>
      <c r="V15" s="322"/>
      <c r="W15" s="322"/>
      <c r="X15" s="322"/>
      <c r="Y15" s="322"/>
      <c r="Z15" s="322"/>
      <c r="AA15" s="322"/>
      <c r="AB15" s="322"/>
      <c r="AC15" s="322"/>
      <c r="AD15" s="322"/>
      <c r="AE15" s="322"/>
    </row>
    <row r="16" spans="1:31" ht="16.5" customHeight="1">
      <c r="A16" s="377"/>
      <c r="B16" s="363"/>
      <c r="C16" s="276"/>
      <c r="D16" s="377"/>
      <c r="E16" s="382"/>
      <c r="F16" s="377"/>
      <c r="G16" s="377"/>
      <c r="H16" s="377"/>
      <c r="I16" s="377"/>
      <c r="J16" s="378"/>
      <c r="K16" s="322"/>
      <c r="L16" s="377"/>
      <c r="M16" s="363"/>
      <c r="N16" s="322"/>
      <c r="O16" s="322"/>
      <c r="P16" s="322"/>
      <c r="Q16" s="322"/>
      <c r="R16" s="322"/>
      <c r="S16" s="322"/>
      <c r="T16" s="322"/>
      <c r="U16" s="322"/>
      <c r="V16" s="322"/>
      <c r="W16" s="322"/>
      <c r="X16" s="322"/>
      <c r="Y16" s="322"/>
      <c r="Z16" s="322"/>
      <c r="AA16" s="322"/>
      <c r="AB16" s="322"/>
      <c r="AC16" s="322"/>
      <c r="AD16" s="322"/>
      <c r="AE16" s="322"/>
    </row>
    <row r="17" spans="1:31" ht="18" customHeight="1">
      <c r="A17" s="377"/>
      <c r="B17" s="363"/>
      <c r="C17" s="384" t="s">
        <v>221</v>
      </c>
      <c r="D17" s="377"/>
      <c r="E17" s="382"/>
      <c r="F17" s="377"/>
      <c r="G17" s="377"/>
      <c r="H17" s="377"/>
      <c r="I17" s="377"/>
      <c r="J17" s="378"/>
      <c r="K17" s="322"/>
      <c r="L17" s="377"/>
      <c r="M17" s="363"/>
      <c r="N17" s="322"/>
      <c r="O17" s="322"/>
      <c r="P17" s="322"/>
      <c r="Q17" s="322"/>
      <c r="R17" s="322"/>
      <c r="S17" s="322"/>
      <c r="T17" s="322"/>
      <c r="U17" s="322"/>
      <c r="V17" s="322"/>
      <c r="W17" s="322"/>
      <c r="X17" s="322"/>
      <c r="Y17" s="322"/>
      <c r="Z17" s="322"/>
      <c r="AA17" s="322"/>
      <c r="AB17" s="322"/>
      <c r="AC17" s="322"/>
      <c r="AD17" s="322"/>
      <c r="AE17" s="322"/>
    </row>
    <row r="18" spans="1:31" ht="18" customHeight="1">
      <c r="A18" s="375">
        <f>'ZZZ-PG1.DBF'!AA1030</f>
        <v>10190940</v>
      </c>
      <c r="B18" s="363"/>
      <c r="C18" s="385" t="s">
        <v>222</v>
      </c>
      <c r="D18" s="377"/>
      <c r="E18" s="382"/>
      <c r="F18" s="377"/>
      <c r="G18" s="375">
        <f>'ZZZ-PG1.DBF'!Z1030</f>
        <v>8450000</v>
      </c>
      <c r="H18" s="363"/>
      <c r="I18" s="375">
        <v>7475000</v>
      </c>
      <c r="J18" s="378" t="s">
        <v>532</v>
      </c>
      <c r="K18" s="322"/>
      <c r="L18" s="380">
        <f>'ZZZ-PG1.DBF'!AB1030</f>
        <v>8450000</v>
      </c>
      <c r="M18" s="363">
        <f t="shared" ref="M18:M22" si="0">G18-L18</f>
        <v>0</v>
      </c>
      <c r="N18" s="322"/>
      <c r="O18" s="322"/>
      <c r="P18" s="322"/>
      <c r="Q18" s="322"/>
      <c r="R18" s="322"/>
      <c r="S18" s="322"/>
      <c r="T18" s="322"/>
      <c r="U18" s="322"/>
      <c r="V18" s="322"/>
      <c r="W18" s="322"/>
      <c r="X18" s="322"/>
      <c r="Y18" s="322"/>
      <c r="Z18" s="322"/>
      <c r="AA18" s="322"/>
      <c r="AB18" s="322"/>
      <c r="AC18" s="322"/>
      <c r="AD18" s="322"/>
      <c r="AE18" s="322"/>
    </row>
    <row r="19" spans="1:31" ht="18" customHeight="1">
      <c r="A19" s="375">
        <f>'ZZZ-PG1.DBF'!AA1031</f>
        <v>0</v>
      </c>
      <c r="B19" s="363"/>
      <c r="C19" s="385" t="s">
        <v>223</v>
      </c>
      <c r="D19" s="377"/>
      <c r="E19" s="382"/>
      <c r="F19" s="377"/>
      <c r="G19" s="375">
        <f>'ZZZ-PG1.DBF'!Z1031</f>
        <v>23023</v>
      </c>
      <c r="H19" s="363"/>
      <c r="I19" s="375">
        <v>84866</v>
      </c>
      <c r="J19" s="378" t="s">
        <v>533</v>
      </c>
      <c r="K19" s="322"/>
      <c r="L19" s="380">
        <f>'ZZZ-PG1.DBF'!AB1031</f>
        <v>23023.3</v>
      </c>
      <c r="M19" s="363">
        <f t="shared" si="0"/>
        <v>-0.2999999999992724</v>
      </c>
      <c r="N19" s="322"/>
      <c r="O19" s="322"/>
      <c r="P19" s="322"/>
      <c r="Q19" s="322"/>
      <c r="R19" s="322"/>
      <c r="S19" s="322"/>
      <c r="T19" s="322"/>
      <c r="U19" s="322"/>
      <c r="V19" s="322"/>
      <c r="W19" s="322"/>
      <c r="X19" s="322"/>
      <c r="Y19" s="322"/>
      <c r="Z19" s="322"/>
      <c r="AA19" s="322"/>
      <c r="AB19" s="322"/>
      <c r="AC19" s="322"/>
      <c r="AD19" s="322"/>
      <c r="AE19" s="322"/>
    </row>
    <row r="20" spans="1:31" ht="18" customHeight="1">
      <c r="A20" s="375">
        <f>'ZZZ-PG1.DBF'!AA1032</f>
        <v>300000</v>
      </c>
      <c r="B20" s="363"/>
      <c r="C20" s="385" t="s">
        <v>684</v>
      </c>
      <c r="D20" s="377"/>
      <c r="E20" s="382"/>
      <c r="F20" s="377"/>
      <c r="G20" s="375">
        <f>'ZZZ-PG1.DBF'!Z1032</f>
        <v>499920</v>
      </c>
      <c r="H20" s="363"/>
      <c r="I20" s="375">
        <v>1253372</v>
      </c>
      <c r="J20" s="378" t="s">
        <v>534</v>
      </c>
      <c r="K20" s="322"/>
      <c r="L20" s="380">
        <f>'ZZZ-PG1.DBF'!AB1032</f>
        <v>499920</v>
      </c>
      <c r="M20" s="363">
        <f t="shared" si="0"/>
        <v>0</v>
      </c>
      <c r="N20" s="322"/>
      <c r="O20" s="322"/>
      <c r="P20" s="322"/>
      <c r="Q20" s="322"/>
      <c r="R20" s="322"/>
      <c r="S20" s="322"/>
      <c r="T20" s="322"/>
      <c r="U20" s="322"/>
      <c r="V20" s="322"/>
      <c r="W20" s="322"/>
      <c r="X20" s="322"/>
      <c r="Y20" s="322"/>
      <c r="Z20" s="322"/>
      <c r="AA20" s="322"/>
      <c r="AB20" s="322"/>
      <c r="AC20" s="322"/>
      <c r="AD20" s="322"/>
      <c r="AE20" s="322"/>
    </row>
    <row r="21" spans="1:31" ht="18" customHeight="1">
      <c r="A21" s="375">
        <f>'ZZZ-PG1.DBF'!AA1033</f>
        <v>0</v>
      </c>
      <c r="B21" s="363"/>
      <c r="C21" s="385" t="s">
        <v>685</v>
      </c>
      <c r="D21" s="377"/>
      <c r="E21" s="382"/>
      <c r="F21" s="377"/>
      <c r="G21" s="375">
        <f>'ZZZ-PG1.DBF'!Z1033</f>
        <v>0</v>
      </c>
      <c r="H21" s="363"/>
      <c r="I21" s="375"/>
      <c r="J21" s="378" t="s">
        <v>534</v>
      </c>
      <c r="K21" s="322"/>
      <c r="L21" s="380">
        <f>'ZZZ-PG1.DBF'!AB1033</f>
        <v>0</v>
      </c>
      <c r="M21" s="363">
        <f t="shared" si="0"/>
        <v>0</v>
      </c>
      <c r="N21" s="322"/>
      <c r="O21" s="322"/>
      <c r="P21" s="322"/>
      <c r="Q21" s="322"/>
      <c r="R21" s="322"/>
      <c r="S21" s="322"/>
      <c r="T21" s="322"/>
      <c r="U21" s="322"/>
      <c r="V21" s="322"/>
      <c r="W21" s="322"/>
      <c r="X21" s="322"/>
      <c r="Y21" s="322"/>
      <c r="Z21" s="322"/>
      <c r="AA21" s="322"/>
      <c r="AB21" s="322"/>
      <c r="AC21" s="322"/>
      <c r="AD21" s="322"/>
      <c r="AE21" s="322"/>
    </row>
    <row r="22" spans="1:31" ht="18" customHeight="1">
      <c r="A22" s="375">
        <f>'ZZZ-PG1.DBF'!AA1034</f>
        <v>0</v>
      </c>
      <c r="B22" s="363"/>
      <c r="C22" s="385" t="s">
        <v>686</v>
      </c>
      <c r="D22" s="377"/>
      <c r="E22" s="382"/>
      <c r="F22" s="377"/>
      <c r="G22" s="375">
        <f>'ZZZ-PG1.DBF'!Z1034</f>
        <v>0</v>
      </c>
      <c r="H22" s="363"/>
      <c r="I22" s="375">
        <v>0</v>
      </c>
      <c r="J22" s="378"/>
      <c r="K22" s="322"/>
      <c r="L22" s="380">
        <f>'ZZZ-PG1.DBF'!AB1034</f>
        <v>0</v>
      </c>
      <c r="M22" s="363">
        <f t="shared" si="0"/>
        <v>0</v>
      </c>
      <c r="N22" s="322"/>
      <c r="O22" s="322"/>
      <c r="P22" s="322"/>
      <c r="Q22" s="322"/>
      <c r="R22" s="322"/>
      <c r="S22" s="322"/>
      <c r="T22" s="322"/>
      <c r="U22" s="322"/>
      <c r="V22" s="322"/>
      <c r="W22" s="322"/>
      <c r="X22" s="322"/>
      <c r="Y22" s="322"/>
      <c r="Z22" s="322"/>
      <c r="AA22" s="322"/>
      <c r="AB22" s="322"/>
      <c r="AC22" s="322"/>
      <c r="AD22" s="322"/>
      <c r="AE22" s="322"/>
    </row>
    <row r="23" spans="1:31" ht="18" customHeight="1">
      <c r="A23" s="381">
        <f>SUM(A18:A22)</f>
        <v>10490940</v>
      </c>
      <c r="B23" s="363"/>
      <c r="C23" s="384" t="s">
        <v>224</v>
      </c>
      <c r="D23" s="377"/>
      <c r="E23" s="382"/>
      <c r="F23" s="377"/>
      <c r="G23" s="381">
        <f>SUM(G18:G22)</f>
        <v>8972943</v>
      </c>
      <c r="H23" s="363"/>
      <c r="I23" s="381">
        <f>SUM(I18:I22)</f>
        <v>8813238</v>
      </c>
      <c r="J23" s="378"/>
      <c r="K23" s="322"/>
      <c r="L23" s="363"/>
      <c r="M23" s="363"/>
      <c r="N23" s="322"/>
      <c r="O23" s="322"/>
      <c r="P23" s="322"/>
      <c r="Q23" s="322"/>
      <c r="R23" s="322"/>
      <c r="S23" s="322"/>
      <c r="T23" s="322"/>
      <c r="U23" s="322"/>
      <c r="V23" s="322"/>
      <c r="W23" s="322"/>
      <c r="X23" s="322"/>
      <c r="Y23" s="322"/>
      <c r="Z23" s="322"/>
      <c r="AA23" s="322"/>
      <c r="AB23" s="322"/>
      <c r="AC23" s="322"/>
      <c r="AD23" s="322"/>
      <c r="AE23" s="322"/>
    </row>
    <row r="24" spans="1:31" ht="18" customHeight="1">
      <c r="A24" s="381">
        <f>A15+A23</f>
        <v>10490940</v>
      </c>
      <c r="B24" s="363"/>
      <c r="C24" s="384" t="s">
        <v>225</v>
      </c>
      <c r="D24" s="377"/>
      <c r="E24" s="382"/>
      <c r="F24" s="377"/>
      <c r="G24" s="381">
        <f>G15+G23</f>
        <v>8972943</v>
      </c>
      <c r="H24" s="363"/>
      <c r="I24" s="381">
        <f>I15+I23</f>
        <v>8813238</v>
      </c>
      <c r="J24" s="378"/>
      <c r="K24" s="322"/>
      <c r="L24" s="363"/>
      <c r="M24" s="363"/>
      <c r="N24" s="322"/>
      <c r="O24" s="322"/>
      <c r="P24" s="322"/>
      <c r="Q24" s="322"/>
      <c r="R24" s="322"/>
      <c r="S24" s="322"/>
      <c r="T24" s="322"/>
      <c r="U24" s="322"/>
      <c r="V24" s="322"/>
      <c r="W24" s="322"/>
      <c r="X24" s="322"/>
      <c r="Y24" s="322"/>
      <c r="Z24" s="322"/>
      <c r="AA24" s="322"/>
      <c r="AB24" s="322"/>
      <c r="AC24" s="322"/>
      <c r="AD24" s="322"/>
      <c r="AE24" s="322"/>
    </row>
    <row r="25" spans="1:31" ht="18" customHeight="1">
      <c r="A25" s="386">
        <f>'ZZZ-PG1.DBF'!AA1037</f>
        <v>0</v>
      </c>
      <c r="B25" s="363"/>
      <c r="C25" s="376" t="s">
        <v>687</v>
      </c>
      <c r="D25" s="377"/>
      <c r="E25" s="382"/>
      <c r="F25" s="377"/>
      <c r="G25" s="386">
        <f>'ZZZ-PG1.DBF'!Z1037</f>
        <v>246494</v>
      </c>
      <c r="H25" s="363"/>
      <c r="I25" s="375">
        <v>10077</v>
      </c>
      <c r="J25" s="378"/>
      <c r="K25" s="322"/>
      <c r="L25" s="387">
        <f>'ZZZ-PG1.DBF'!AB1037</f>
        <v>246493.76</v>
      </c>
      <c r="M25" s="363">
        <f>G25-L25</f>
        <v>0.23999999999068677</v>
      </c>
      <c r="N25" s="322"/>
      <c r="O25" s="322"/>
      <c r="P25" s="322"/>
      <c r="Q25" s="322"/>
      <c r="R25" s="322"/>
      <c r="S25" s="322"/>
      <c r="T25" s="322"/>
      <c r="U25" s="322"/>
      <c r="V25" s="322"/>
      <c r="W25" s="322"/>
      <c r="X25" s="322"/>
      <c r="Y25" s="322"/>
      <c r="Z25" s="322"/>
      <c r="AA25" s="322"/>
      <c r="AB25" s="322"/>
      <c r="AC25" s="322"/>
      <c r="AD25" s="322"/>
      <c r="AE25" s="322"/>
    </row>
    <row r="26" spans="1:31" ht="18.75" customHeight="1">
      <c r="A26" s="388">
        <f>A24-A25</f>
        <v>10490940</v>
      </c>
      <c r="B26" s="363"/>
      <c r="C26" s="384" t="s">
        <v>688</v>
      </c>
      <c r="D26" s="377"/>
      <c r="E26" s="382"/>
      <c r="F26" s="377"/>
      <c r="G26" s="388">
        <f>G24-G25</f>
        <v>8726449</v>
      </c>
      <c r="H26" s="363"/>
      <c r="I26" s="388">
        <f>I24-I25</f>
        <v>8803161</v>
      </c>
      <c r="J26" s="378"/>
      <c r="K26" s="322"/>
      <c r="L26" s="363"/>
      <c r="M26" s="363"/>
      <c r="N26" s="322"/>
      <c r="O26" s="322"/>
      <c r="P26" s="322"/>
      <c r="Q26" s="322"/>
      <c r="R26" s="322"/>
      <c r="S26" s="322"/>
      <c r="T26" s="322"/>
      <c r="U26" s="322"/>
      <c r="V26" s="322"/>
      <c r="W26" s="322"/>
      <c r="X26" s="322"/>
      <c r="Y26" s="322"/>
      <c r="Z26" s="322"/>
      <c r="AA26" s="322"/>
      <c r="AB26" s="322"/>
      <c r="AC26" s="322"/>
      <c r="AD26" s="322"/>
      <c r="AE26" s="322"/>
    </row>
    <row r="27" spans="1:31" ht="16.5" customHeight="1">
      <c r="A27" s="377"/>
      <c r="B27" s="363"/>
      <c r="C27" s="376"/>
      <c r="D27" s="377"/>
      <c r="E27" s="382"/>
      <c r="F27" s="377"/>
      <c r="G27" s="377"/>
      <c r="H27" s="377"/>
      <c r="I27" s="377"/>
      <c r="J27" s="378"/>
      <c r="K27" s="322"/>
      <c r="L27" s="377"/>
      <c r="M27" s="363"/>
      <c r="N27" s="322"/>
      <c r="O27" s="322"/>
      <c r="P27" s="322"/>
      <c r="Q27" s="322"/>
      <c r="R27" s="322"/>
      <c r="S27" s="322"/>
      <c r="T27" s="322"/>
      <c r="U27" s="322"/>
      <c r="V27" s="322"/>
      <c r="W27" s="322"/>
      <c r="X27" s="322"/>
      <c r="Y27" s="322"/>
      <c r="Z27" s="322"/>
      <c r="AA27" s="322"/>
      <c r="AB27" s="322"/>
      <c r="AC27" s="322"/>
      <c r="AD27" s="322"/>
      <c r="AE27" s="322"/>
    </row>
    <row r="28" spans="1:31" ht="18" customHeight="1">
      <c r="A28" s="377"/>
      <c r="B28" s="363"/>
      <c r="C28" s="376" t="s">
        <v>2</v>
      </c>
      <c r="D28" s="377"/>
      <c r="E28" s="382"/>
      <c r="F28" s="377"/>
      <c r="G28" s="377"/>
      <c r="H28" s="377"/>
      <c r="I28" s="377"/>
      <c r="K28" s="322"/>
      <c r="L28" s="377"/>
      <c r="M28" s="363"/>
      <c r="N28" s="322"/>
      <c r="O28" s="322"/>
      <c r="P28" s="322"/>
      <c r="Q28" s="322"/>
      <c r="R28" s="322"/>
      <c r="S28" s="322"/>
      <c r="T28" s="322"/>
      <c r="U28" s="322"/>
      <c r="V28" s="322"/>
      <c r="W28" s="322"/>
      <c r="X28" s="322"/>
      <c r="Y28" s="322"/>
      <c r="Z28" s="322"/>
      <c r="AA28" s="322"/>
      <c r="AB28" s="322"/>
      <c r="AC28" s="322"/>
      <c r="AD28" s="322"/>
      <c r="AE28" s="322"/>
    </row>
    <row r="29" spans="1:31" ht="18" customHeight="1">
      <c r="A29" s="377"/>
      <c r="B29" s="363"/>
      <c r="C29" s="376" t="s">
        <v>85</v>
      </c>
      <c r="D29" s="377"/>
      <c r="E29" s="382"/>
      <c r="F29" s="377"/>
      <c r="G29" s="377"/>
      <c r="H29" s="377"/>
      <c r="I29" s="377"/>
      <c r="J29" s="378"/>
      <c r="K29" s="322"/>
      <c r="L29" s="377"/>
      <c r="M29" s="363"/>
      <c r="N29" s="322"/>
      <c r="O29" s="322"/>
      <c r="P29" s="322"/>
      <c r="Q29" s="322"/>
      <c r="R29" s="322"/>
      <c r="S29" s="322"/>
      <c r="T29" s="322"/>
      <c r="U29" s="322"/>
      <c r="V29" s="322"/>
      <c r="W29" s="322"/>
      <c r="X29" s="322"/>
      <c r="Y29" s="322"/>
      <c r="Z29" s="322"/>
      <c r="AA29" s="322"/>
      <c r="AB29" s="322"/>
      <c r="AC29" s="322"/>
      <c r="AD29" s="322"/>
      <c r="AE29" s="322"/>
    </row>
    <row r="30" spans="1:31" ht="18" customHeight="1">
      <c r="A30" s="375">
        <f>'ZZZ-PG1.DBF'!AA1042</f>
        <v>6141400</v>
      </c>
      <c r="B30" s="363"/>
      <c r="C30" s="276" t="s">
        <v>226</v>
      </c>
      <c r="D30" s="377"/>
      <c r="E30" s="379">
        <v>3</v>
      </c>
      <c r="F30" s="377"/>
      <c r="G30" s="375">
        <f>'ZZZ-PG1.DBF'!Z1042</f>
        <v>5964363</v>
      </c>
      <c r="H30" s="363"/>
      <c r="I30" s="375">
        <v>6142657</v>
      </c>
      <c r="J30" s="378"/>
      <c r="K30" s="322"/>
      <c r="L30" s="380">
        <f>'ZZZ-PG1.DBF'!AB1042</f>
        <v>5964363.3799999999</v>
      </c>
      <c r="M30" s="363">
        <f t="shared" ref="M30:M32" si="1">G30-L30</f>
        <v>-0.37999999988824129</v>
      </c>
      <c r="N30" s="322"/>
      <c r="O30" s="322"/>
      <c r="P30" s="322"/>
      <c r="Q30" s="322"/>
      <c r="R30" s="322"/>
      <c r="S30" s="322"/>
      <c r="T30" s="322"/>
      <c r="U30" s="322"/>
      <c r="V30" s="322"/>
      <c r="W30" s="322"/>
      <c r="X30" s="322"/>
      <c r="Y30" s="322"/>
      <c r="Z30" s="322"/>
      <c r="AA30" s="322"/>
      <c r="AB30" s="322"/>
      <c r="AC30" s="322"/>
      <c r="AD30" s="322"/>
      <c r="AE30" s="322"/>
    </row>
    <row r="31" spans="1:31" ht="18" customHeight="1">
      <c r="A31" s="375">
        <f>'ZZZ-PG1.DBF'!AA1043</f>
        <v>2713040</v>
      </c>
      <c r="B31" s="363"/>
      <c r="C31" s="276" t="s">
        <v>227</v>
      </c>
      <c r="D31" s="377"/>
      <c r="E31" s="379">
        <v>4</v>
      </c>
      <c r="F31" s="377"/>
      <c r="G31" s="375">
        <f>'ZZZ-PG1.DBF'!Z1043</f>
        <v>2328414</v>
      </c>
      <c r="H31" s="363"/>
      <c r="I31" s="375">
        <v>1731580</v>
      </c>
      <c r="J31" s="378" t="s">
        <v>535</v>
      </c>
      <c r="K31" s="322"/>
      <c r="L31" s="380">
        <f>'ZZZ-PG1.DBF'!AB1043</f>
        <v>2328413.9700000002</v>
      </c>
      <c r="M31" s="363">
        <f t="shared" si="1"/>
        <v>2.9999999795109034E-2</v>
      </c>
      <c r="N31" s="322"/>
      <c r="O31" s="322"/>
      <c r="P31" s="322"/>
      <c r="Q31" s="322"/>
      <c r="R31" s="322"/>
      <c r="S31" s="322"/>
      <c r="T31" s="322"/>
      <c r="U31" s="322"/>
      <c r="V31" s="322"/>
      <c r="W31" s="322"/>
      <c r="X31" s="322"/>
      <c r="Y31" s="322"/>
      <c r="Z31" s="322"/>
      <c r="AA31" s="322"/>
      <c r="AB31" s="322"/>
      <c r="AC31" s="322"/>
      <c r="AD31" s="322"/>
      <c r="AE31" s="322"/>
    </row>
    <row r="32" spans="1:31" ht="18" customHeight="1">
      <c r="A32" s="375">
        <f>'ZZZ-PG1.DBF'!AA1044</f>
        <v>36500</v>
      </c>
      <c r="B32" s="363"/>
      <c r="C32" s="276" t="s">
        <v>8</v>
      </c>
      <c r="D32" s="377"/>
      <c r="E32" s="379">
        <v>5</v>
      </c>
      <c r="F32" s="377"/>
      <c r="G32" s="375">
        <f>'ZZZ-PG1.DBF'!Z1044</f>
        <v>36320</v>
      </c>
      <c r="H32" s="363"/>
      <c r="I32" s="375">
        <v>48685</v>
      </c>
      <c r="J32" s="378"/>
      <c r="K32" s="322"/>
      <c r="L32" s="380">
        <f>'ZZZ-PG1.DBF'!AB1044</f>
        <v>36320.019999999997</v>
      </c>
      <c r="M32" s="363">
        <f t="shared" si="1"/>
        <v>-1.9999999996798579E-2</v>
      </c>
      <c r="N32" s="322"/>
      <c r="O32" s="322"/>
      <c r="P32" s="322"/>
      <c r="Q32" s="322"/>
      <c r="R32" s="322"/>
      <c r="S32" s="322"/>
      <c r="T32" s="322"/>
      <c r="U32" s="322"/>
      <c r="V32" s="322"/>
      <c r="W32" s="322"/>
      <c r="X32" s="322"/>
      <c r="Y32" s="322"/>
      <c r="Z32" s="322"/>
      <c r="AA32" s="322"/>
      <c r="AB32" s="322"/>
      <c r="AC32" s="322"/>
      <c r="AD32" s="322"/>
      <c r="AE32" s="322"/>
    </row>
    <row r="33" spans="1:31" ht="18" customHeight="1">
      <c r="A33" s="381">
        <f>SUM(A30:A32)</f>
        <v>8890940</v>
      </c>
      <c r="B33" s="363"/>
      <c r="C33" s="376" t="s">
        <v>689</v>
      </c>
      <c r="D33" s="377"/>
      <c r="E33" s="382"/>
      <c r="F33" s="377"/>
      <c r="G33" s="381">
        <f>SUM(G30:G32)</f>
        <v>8329097</v>
      </c>
      <c r="H33" s="383"/>
      <c r="I33" s="381">
        <f>SUM(I30:I32)</f>
        <v>7922922</v>
      </c>
      <c r="J33" s="378"/>
      <c r="K33" s="322"/>
      <c r="L33" s="363"/>
      <c r="M33" s="363"/>
      <c r="N33" s="322"/>
      <c r="O33" s="322"/>
      <c r="P33" s="322"/>
      <c r="Q33" s="322"/>
      <c r="R33" s="322"/>
      <c r="S33" s="322"/>
      <c r="T33" s="322"/>
      <c r="U33" s="322"/>
      <c r="V33" s="322"/>
      <c r="W33" s="322"/>
      <c r="X33" s="322"/>
      <c r="Y33" s="322"/>
      <c r="Z33" s="322"/>
      <c r="AA33" s="322"/>
      <c r="AB33" s="322"/>
      <c r="AC33" s="322"/>
      <c r="AD33" s="322"/>
      <c r="AE33" s="322"/>
    </row>
    <row r="34" spans="1:31" ht="12" customHeight="1">
      <c r="A34" s="377"/>
      <c r="B34" s="363"/>
      <c r="C34" s="377"/>
      <c r="D34" s="377"/>
      <c r="E34" s="382"/>
      <c r="F34" s="377"/>
      <c r="G34" s="377"/>
      <c r="H34" s="377"/>
      <c r="I34" s="377"/>
      <c r="J34" s="378"/>
      <c r="K34" s="322"/>
      <c r="L34" s="377"/>
      <c r="M34" s="363"/>
      <c r="N34" s="322"/>
      <c r="O34" s="322"/>
      <c r="P34" s="322"/>
      <c r="Q34" s="322"/>
      <c r="R34" s="322"/>
      <c r="S34" s="322"/>
      <c r="T34" s="322"/>
      <c r="U34" s="322"/>
      <c r="V34" s="322"/>
      <c r="W34" s="322"/>
      <c r="X34" s="322"/>
      <c r="Y34" s="322"/>
      <c r="Z34" s="322"/>
      <c r="AA34" s="322"/>
      <c r="AB34" s="322"/>
      <c r="AC34" s="322"/>
      <c r="AD34" s="322"/>
      <c r="AE34" s="322"/>
    </row>
    <row r="35" spans="1:31" ht="18" customHeight="1">
      <c r="A35" s="377"/>
      <c r="B35" s="363"/>
      <c r="C35" s="376" t="s">
        <v>3</v>
      </c>
      <c r="D35" s="377"/>
      <c r="E35" s="379"/>
      <c r="F35" s="377"/>
      <c r="G35" s="377"/>
      <c r="H35" s="377"/>
      <c r="I35" s="377"/>
      <c r="J35" s="378"/>
      <c r="K35" s="322"/>
      <c r="L35" s="377"/>
      <c r="M35" s="363"/>
      <c r="N35" s="322"/>
      <c r="O35" s="322"/>
      <c r="P35" s="322"/>
      <c r="Q35" s="322"/>
      <c r="R35" s="322"/>
      <c r="S35" s="322"/>
      <c r="T35" s="322"/>
      <c r="U35" s="322"/>
      <c r="V35" s="322"/>
      <c r="W35" s="322"/>
      <c r="X35" s="322"/>
      <c r="Y35" s="322"/>
      <c r="Z35" s="322"/>
      <c r="AA35" s="322"/>
      <c r="AB35" s="322"/>
      <c r="AC35" s="322"/>
      <c r="AD35" s="322"/>
      <c r="AE35" s="322"/>
    </row>
    <row r="36" spans="1:31" ht="18" customHeight="1">
      <c r="A36" s="375">
        <f>'ZZZ-PG1.DBF'!AA1048</f>
        <v>800000</v>
      </c>
      <c r="B36" s="363"/>
      <c r="C36" s="389" t="s">
        <v>228</v>
      </c>
      <c r="D36" s="377"/>
      <c r="E36" s="379">
        <v>6</v>
      </c>
      <c r="F36" s="377"/>
      <c r="G36" s="375">
        <f>'ZZZ-PG1.DBF'!Z1048</f>
        <v>208983</v>
      </c>
      <c r="H36" s="363"/>
      <c r="I36" s="375">
        <v>0</v>
      </c>
      <c r="J36" s="378"/>
      <c r="K36" s="322"/>
      <c r="L36" s="380">
        <f>'ZZZ-PG1.DBF'!AB1048</f>
        <v>208983.02</v>
      </c>
      <c r="M36" s="363">
        <f t="shared" ref="M36:M41" si="2">G36-L36</f>
        <v>-1.9999999989522621E-2</v>
      </c>
      <c r="N36" s="322"/>
      <c r="O36" s="322"/>
      <c r="P36" s="322"/>
      <c r="Q36" s="322"/>
      <c r="R36" s="322"/>
      <c r="S36" s="322"/>
      <c r="T36" s="322"/>
      <c r="U36" s="322"/>
      <c r="V36" s="322"/>
      <c r="W36" s="322"/>
      <c r="X36" s="322"/>
      <c r="Y36" s="322"/>
      <c r="Z36" s="322"/>
      <c r="AA36" s="322"/>
      <c r="AB36" s="322"/>
      <c r="AC36" s="322"/>
      <c r="AD36" s="322"/>
      <c r="AE36" s="322"/>
    </row>
    <row r="37" spans="1:31" ht="18" customHeight="1">
      <c r="A37" s="375">
        <f>'ZZZ-PG1.DBF'!AA1049</f>
        <v>200000</v>
      </c>
      <c r="B37" s="363"/>
      <c r="C37" s="389" t="s">
        <v>229</v>
      </c>
      <c r="D37" s="377"/>
      <c r="E37" s="379">
        <v>7</v>
      </c>
      <c r="F37" s="377"/>
      <c r="G37" s="375">
        <f>'ZZZ-PG1.DBF'!Z1049</f>
        <v>0</v>
      </c>
      <c r="H37" s="363"/>
      <c r="I37" s="375">
        <v>0</v>
      </c>
      <c r="J37" s="378"/>
      <c r="K37" s="322"/>
      <c r="L37" s="380">
        <f>'ZZZ-PG1.DBF'!AB1049</f>
        <v>0</v>
      </c>
      <c r="M37" s="363">
        <f t="shared" si="2"/>
        <v>0</v>
      </c>
      <c r="N37" s="322"/>
      <c r="O37" s="322"/>
      <c r="P37" s="322"/>
      <c r="Q37" s="322"/>
      <c r="R37" s="322"/>
      <c r="S37" s="322"/>
      <c r="T37" s="322"/>
      <c r="U37" s="322"/>
      <c r="V37" s="322"/>
      <c r="W37" s="322"/>
      <c r="X37" s="322"/>
      <c r="Y37" s="322"/>
      <c r="Z37" s="322"/>
      <c r="AA37" s="322"/>
      <c r="AB37" s="322"/>
      <c r="AC37" s="322"/>
      <c r="AD37" s="322"/>
      <c r="AE37" s="322"/>
    </row>
    <row r="38" spans="1:31" ht="18" customHeight="1">
      <c r="A38" s="375">
        <f>'ZZZ-PG1.DBF'!AA1050</f>
        <v>0</v>
      </c>
      <c r="B38" s="363"/>
      <c r="C38" s="389" t="s">
        <v>4</v>
      </c>
      <c r="D38" s="377"/>
      <c r="E38" s="379">
        <v>8</v>
      </c>
      <c r="F38" s="377"/>
      <c r="G38" s="375">
        <f>'ZZZ-PG1.DBF'!Z1050</f>
        <v>0</v>
      </c>
      <c r="H38" s="363"/>
      <c r="I38" s="375">
        <v>0</v>
      </c>
      <c r="J38" s="378" t="s">
        <v>535</v>
      </c>
      <c r="K38" s="322"/>
      <c r="L38" s="380">
        <f>'ZZZ-PG1.DBF'!AB1050</f>
        <v>0</v>
      </c>
      <c r="M38" s="363">
        <f t="shared" si="2"/>
        <v>0</v>
      </c>
      <c r="N38" s="322"/>
      <c r="O38" s="322"/>
      <c r="P38" s="322"/>
      <c r="Q38" s="322"/>
      <c r="R38" s="322"/>
      <c r="S38" s="322"/>
      <c r="T38" s="322"/>
      <c r="U38" s="322"/>
      <c r="V38" s="322"/>
      <c r="W38" s="322"/>
      <c r="X38" s="322"/>
      <c r="Y38" s="322"/>
      <c r="Z38" s="322"/>
      <c r="AA38" s="322"/>
      <c r="AB38" s="322"/>
      <c r="AC38" s="322"/>
      <c r="AD38" s="322"/>
      <c r="AE38" s="322"/>
    </row>
    <row r="39" spans="1:31" ht="18" customHeight="1">
      <c r="A39" s="375">
        <f>'ZZZ-PG1.DBF'!AA1051</f>
        <v>0</v>
      </c>
      <c r="B39" s="363"/>
      <c r="C39" s="389" t="s">
        <v>230</v>
      </c>
      <c r="D39" s="377"/>
      <c r="E39" s="379">
        <v>9</v>
      </c>
      <c r="F39" s="377"/>
      <c r="G39" s="375">
        <f>'ZZZ-PG1.DBF'!Z1051</f>
        <v>0</v>
      </c>
      <c r="H39" s="363"/>
      <c r="I39" s="375">
        <v>0</v>
      </c>
      <c r="J39" s="378"/>
      <c r="K39" s="322"/>
      <c r="L39" s="380">
        <f>'ZZZ-PG1.DBF'!AB1051</f>
        <v>0</v>
      </c>
      <c r="M39" s="363">
        <f t="shared" si="2"/>
        <v>0</v>
      </c>
      <c r="N39" s="322"/>
      <c r="O39" s="322"/>
      <c r="P39" s="322"/>
      <c r="Q39" s="322"/>
      <c r="R39" s="322"/>
      <c r="S39" s="322"/>
      <c r="T39" s="322"/>
      <c r="U39" s="322"/>
      <c r="V39" s="322"/>
      <c r="W39" s="322"/>
      <c r="X39" s="322"/>
      <c r="Y39" s="322"/>
      <c r="Z39" s="322"/>
      <c r="AA39" s="322"/>
      <c r="AB39" s="322"/>
      <c r="AC39" s="322"/>
      <c r="AD39" s="322"/>
      <c r="AE39" s="322"/>
    </row>
    <row r="40" spans="1:31" ht="18" customHeight="1">
      <c r="A40" s="375">
        <f>'ZZZ-PG1.DBF'!AA1052</f>
        <v>0</v>
      </c>
      <c r="B40" s="363"/>
      <c r="C40" s="389" t="s">
        <v>5</v>
      </c>
      <c r="D40" s="377"/>
      <c r="E40" s="379">
        <v>10</v>
      </c>
      <c r="F40" s="377"/>
      <c r="G40" s="375">
        <f>'ZZZ-PG1.DBF'!Z1052</f>
        <v>0</v>
      </c>
      <c r="H40" s="363"/>
      <c r="I40" s="375">
        <v>0</v>
      </c>
      <c r="J40" s="378"/>
      <c r="K40" s="322"/>
      <c r="L40" s="380">
        <f>'ZZZ-PG1.DBF'!AB1052</f>
        <v>0</v>
      </c>
      <c r="M40" s="363">
        <f t="shared" si="2"/>
        <v>0</v>
      </c>
      <c r="N40" s="322"/>
      <c r="O40" s="322"/>
      <c r="P40" s="322"/>
      <c r="Q40" s="322"/>
      <c r="R40" s="322"/>
      <c r="S40" s="322"/>
      <c r="T40" s="322"/>
      <c r="U40" s="322"/>
      <c r="V40" s="322"/>
      <c r="W40" s="322"/>
      <c r="X40" s="322"/>
      <c r="Y40" s="322"/>
      <c r="Z40" s="322"/>
      <c r="AA40" s="322"/>
      <c r="AB40" s="322"/>
      <c r="AC40" s="322"/>
      <c r="AD40" s="322"/>
      <c r="AE40" s="322"/>
    </row>
    <row r="41" spans="1:31" ht="18" customHeight="1">
      <c r="A41" s="375">
        <f>'ZZZ-PG1.DBF'!AA1053</f>
        <v>0</v>
      </c>
      <c r="B41" s="363"/>
      <c r="C41" s="389" t="s">
        <v>9</v>
      </c>
      <c r="D41" s="377"/>
      <c r="E41" s="379">
        <v>11</v>
      </c>
      <c r="F41" s="377"/>
      <c r="G41" s="375">
        <f>'ZZZ-PG1.DBF'!Z1053</f>
        <v>0</v>
      </c>
      <c r="H41" s="363"/>
      <c r="I41" s="375">
        <v>0</v>
      </c>
      <c r="J41" s="378"/>
      <c r="K41" s="322"/>
      <c r="L41" s="380">
        <f>'ZZZ-PG1.DBF'!AB1053</f>
        <v>0</v>
      </c>
      <c r="M41" s="363">
        <f t="shared" si="2"/>
        <v>0</v>
      </c>
      <c r="N41" s="322"/>
      <c r="O41" s="322"/>
      <c r="P41" s="322"/>
      <c r="Q41" s="322"/>
      <c r="R41" s="322"/>
      <c r="S41" s="322"/>
      <c r="T41" s="322"/>
      <c r="U41" s="322"/>
      <c r="V41" s="322"/>
      <c r="W41" s="322"/>
      <c r="X41" s="322"/>
      <c r="Y41" s="322"/>
      <c r="Z41" s="322"/>
      <c r="AA41" s="322"/>
      <c r="AB41" s="322"/>
      <c r="AC41" s="322"/>
      <c r="AD41" s="322"/>
      <c r="AE41" s="322"/>
    </row>
    <row r="42" spans="1:31" ht="18" customHeight="1">
      <c r="A42" s="381">
        <f>SUM(A36:A41)</f>
        <v>1000000</v>
      </c>
      <c r="B42" s="363"/>
      <c r="C42" s="376" t="s">
        <v>690</v>
      </c>
      <c r="D42" s="377"/>
      <c r="E42" s="382" t="s">
        <v>33</v>
      </c>
      <c r="F42" s="377"/>
      <c r="G42" s="381">
        <f>SUM(G36:G41)</f>
        <v>208983</v>
      </c>
      <c r="H42" s="383"/>
      <c r="I42" s="381">
        <f>SUM(I36:I41)</f>
        <v>0</v>
      </c>
      <c r="J42" s="378"/>
      <c r="K42" s="322"/>
      <c r="L42" s="363"/>
      <c r="M42" s="363"/>
      <c r="N42" s="322"/>
      <c r="O42" s="322"/>
      <c r="P42" s="322"/>
      <c r="Q42" s="322"/>
      <c r="R42" s="322"/>
      <c r="S42" s="322"/>
      <c r="T42" s="322"/>
      <c r="U42" s="322"/>
      <c r="V42" s="322"/>
      <c r="W42" s="322"/>
      <c r="X42" s="322"/>
      <c r="Y42" s="322"/>
      <c r="Z42" s="322"/>
      <c r="AA42" s="322"/>
      <c r="AB42" s="322"/>
      <c r="AC42" s="322"/>
      <c r="AD42" s="322"/>
      <c r="AE42" s="322"/>
    </row>
    <row r="43" spans="1:31" ht="15" customHeight="1">
      <c r="A43" s="377"/>
      <c r="B43" s="363"/>
      <c r="C43" s="376"/>
      <c r="D43" s="377"/>
      <c r="E43" s="382"/>
      <c r="F43" s="377"/>
      <c r="G43" s="377"/>
      <c r="H43" s="377"/>
      <c r="I43" s="377"/>
      <c r="J43" s="378"/>
      <c r="K43" s="322"/>
      <c r="L43" s="377"/>
      <c r="M43" s="363"/>
      <c r="N43" s="322"/>
      <c r="O43" s="322"/>
      <c r="P43" s="322"/>
      <c r="Q43" s="322"/>
      <c r="R43" s="322"/>
      <c r="S43" s="322"/>
      <c r="T43" s="322"/>
      <c r="U43" s="322"/>
      <c r="V43" s="322"/>
      <c r="W43" s="322"/>
      <c r="X43" s="322"/>
      <c r="Y43" s="322"/>
      <c r="Z43" s="322"/>
      <c r="AA43" s="322"/>
      <c r="AB43" s="322"/>
      <c r="AC43" s="322"/>
      <c r="AD43" s="322"/>
      <c r="AE43" s="322"/>
    </row>
    <row r="44" spans="1:31" ht="18" customHeight="1">
      <c r="A44" s="390">
        <f>'ZZZ-PG1.DBF'!AA1056</f>
        <v>0</v>
      </c>
      <c r="B44" s="363"/>
      <c r="C44" s="276" t="s">
        <v>691</v>
      </c>
      <c r="D44" s="377"/>
      <c r="E44" s="382"/>
      <c r="F44" s="377"/>
      <c r="G44" s="390">
        <f>'ZZZ-PG1.DBF'!Z1056</f>
        <v>2125</v>
      </c>
      <c r="H44" s="383"/>
      <c r="I44" s="390">
        <v>84866</v>
      </c>
      <c r="J44" s="378" t="s">
        <v>533</v>
      </c>
      <c r="K44" s="322"/>
      <c r="L44" s="387">
        <f>'ZZZ-PG1.DBF'!AB1056</f>
        <v>2125</v>
      </c>
      <c r="M44" s="363">
        <f t="shared" ref="M44:M47" si="3">G44-L44</f>
        <v>0</v>
      </c>
      <c r="N44" s="322"/>
      <c r="O44" s="322"/>
      <c r="P44" s="322"/>
      <c r="Q44" s="322"/>
      <c r="R44" s="322"/>
      <c r="S44" s="322"/>
      <c r="T44" s="322"/>
      <c r="U44" s="322"/>
      <c r="V44" s="322"/>
      <c r="W44" s="322"/>
      <c r="X44" s="322"/>
      <c r="Y44" s="322"/>
      <c r="Z44" s="322"/>
      <c r="AA44" s="322"/>
      <c r="AB44" s="322"/>
      <c r="AC44" s="322"/>
      <c r="AD44" s="322"/>
      <c r="AE44" s="322"/>
    </row>
    <row r="45" spans="1:31" ht="18" customHeight="1">
      <c r="A45" s="390">
        <f>'ZZZ-PG1.DBF'!AA1057</f>
        <v>600000</v>
      </c>
      <c r="B45" s="363"/>
      <c r="C45" s="276" t="s">
        <v>692</v>
      </c>
      <c r="D45" s="377"/>
      <c r="E45" s="382"/>
      <c r="F45" s="377"/>
      <c r="G45" s="390">
        <f>'ZZZ-PG1.DBF'!Z1057</f>
        <v>291000</v>
      </c>
      <c r="H45" s="383"/>
      <c r="I45" s="390">
        <v>1100683</v>
      </c>
      <c r="J45" s="378" t="s">
        <v>534</v>
      </c>
      <c r="K45" s="322"/>
      <c r="L45" s="387">
        <f>'ZZZ-PG1.DBF'!AB1057</f>
        <v>291000</v>
      </c>
      <c r="M45" s="363">
        <f t="shared" si="3"/>
        <v>0</v>
      </c>
      <c r="N45" s="322"/>
      <c r="O45" s="322"/>
      <c r="P45" s="322"/>
      <c r="Q45" s="322"/>
      <c r="R45" s="322"/>
      <c r="S45" s="322"/>
      <c r="T45" s="322"/>
      <c r="U45" s="322"/>
      <c r="V45" s="322"/>
      <c r="W45" s="322"/>
      <c r="X45" s="322"/>
      <c r="Y45" s="322"/>
      <c r="Z45" s="322"/>
      <c r="AA45" s="322"/>
      <c r="AB45" s="322"/>
      <c r="AC45" s="322"/>
      <c r="AD45" s="322"/>
      <c r="AE45" s="322"/>
    </row>
    <row r="46" spans="1:31" ht="18" customHeight="1">
      <c r="A46" s="390">
        <f>'ZZZ-PG1.DBF'!AA1058</f>
        <v>0</v>
      </c>
      <c r="B46" s="363"/>
      <c r="C46" s="276" t="s">
        <v>693</v>
      </c>
      <c r="D46" s="377"/>
      <c r="E46" s="382"/>
      <c r="F46" s="377"/>
      <c r="G46" s="390">
        <f>'ZZZ-PG1.DBF'!Z1058</f>
        <v>0</v>
      </c>
      <c r="H46" s="383"/>
      <c r="I46" s="390"/>
      <c r="J46" s="378" t="s">
        <v>534</v>
      </c>
      <c r="K46" s="322"/>
      <c r="L46" s="387">
        <f>'ZZZ-PG1.DBF'!AB1058</f>
        <v>0</v>
      </c>
      <c r="M46" s="363">
        <f t="shared" si="3"/>
        <v>0</v>
      </c>
      <c r="N46" s="322"/>
      <c r="O46" s="322"/>
      <c r="P46" s="322"/>
      <c r="Q46" s="322"/>
      <c r="R46" s="322"/>
      <c r="S46" s="322"/>
      <c r="T46" s="322"/>
      <c r="U46" s="322"/>
      <c r="V46" s="322"/>
      <c r="W46" s="322"/>
      <c r="X46" s="322"/>
      <c r="Y46" s="322"/>
      <c r="Z46" s="322"/>
      <c r="AA46" s="322"/>
      <c r="AB46" s="322"/>
      <c r="AC46" s="322"/>
      <c r="AD46" s="322"/>
      <c r="AE46" s="322"/>
    </row>
    <row r="47" spans="1:31" ht="18" customHeight="1">
      <c r="A47" s="390">
        <f>'ZZZ-PG1.DBF'!AA1059</f>
        <v>0</v>
      </c>
      <c r="B47" s="363"/>
      <c r="C47" s="276" t="s">
        <v>694</v>
      </c>
      <c r="D47" s="377"/>
      <c r="E47" s="382"/>
      <c r="F47" s="377"/>
      <c r="G47" s="390">
        <f>'ZZZ-PG1.DBF'!Z1059</f>
        <v>0</v>
      </c>
      <c r="H47" s="383"/>
      <c r="I47" s="391"/>
      <c r="J47" s="378"/>
      <c r="K47" s="322"/>
      <c r="L47" s="387">
        <f>'ZZZ-PG1.DBF'!AB1059</f>
        <v>0</v>
      </c>
      <c r="M47" s="363">
        <f t="shared" si="3"/>
        <v>0</v>
      </c>
      <c r="N47" s="322"/>
      <c r="O47" s="322"/>
      <c r="P47" s="322"/>
      <c r="Q47" s="322"/>
      <c r="R47" s="322"/>
      <c r="S47" s="322"/>
      <c r="T47" s="322"/>
      <c r="U47" s="322"/>
      <c r="V47" s="322"/>
      <c r="W47" s="322"/>
      <c r="X47" s="322"/>
      <c r="Y47" s="322"/>
      <c r="Z47" s="322"/>
      <c r="AA47" s="322"/>
      <c r="AB47" s="322"/>
      <c r="AC47" s="322"/>
      <c r="AD47" s="322"/>
      <c r="AE47" s="322"/>
    </row>
    <row r="48" spans="1:31" ht="18" customHeight="1">
      <c r="A48" s="381">
        <f>SUM(A44:A47)</f>
        <v>600000</v>
      </c>
      <c r="B48" s="363"/>
      <c r="C48" s="376" t="s">
        <v>695</v>
      </c>
      <c r="D48" s="377"/>
      <c r="E48" s="382"/>
      <c r="F48" s="377"/>
      <c r="G48" s="381">
        <f>SUM(G44:G47)</f>
        <v>293125</v>
      </c>
      <c r="H48" s="383"/>
      <c r="I48" s="381">
        <f>SUM(I44:I47)</f>
        <v>1185549</v>
      </c>
      <c r="J48" s="378"/>
      <c r="K48" s="322"/>
      <c r="L48" s="363"/>
      <c r="M48" s="363"/>
      <c r="N48" s="322"/>
      <c r="O48" s="322"/>
      <c r="P48" s="322"/>
      <c r="Q48" s="322"/>
      <c r="R48" s="322"/>
      <c r="S48" s="322"/>
      <c r="T48" s="322"/>
      <c r="U48" s="322"/>
      <c r="V48" s="322"/>
      <c r="W48" s="322"/>
      <c r="X48" s="322"/>
      <c r="Y48" s="322"/>
      <c r="Z48" s="322"/>
      <c r="AA48" s="322"/>
      <c r="AB48" s="322"/>
      <c r="AC48" s="322"/>
      <c r="AD48" s="322"/>
      <c r="AE48" s="322"/>
    </row>
    <row r="49" spans="1:31" ht="12.75" customHeight="1">
      <c r="A49" s="377"/>
      <c r="B49" s="363"/>
      <c r="C49" s="376"/>
      <c r="D49" s="377"/>
      <c r="E49" s="382"/>
      <c r="F49" s="377"/>
      <c r="G49" s="377"/>
      <c r="H49" s="377"/>
      <c r="I49" s="377"/>
      <c r="J49" s="378"/>
      <c r="K49" s="322"/>
      <c r="L49" s="377"/>
      <c r="M49" s="363"/>
      <c r="N49" s="322"/>
      <c r="O49" s="322"/>
      <c r="P49" s="322"/>
      <c r="Q49" s="322"/>
      <c r="R49" s="322"/>
      <c r="S49" s="322"/>
      <c r="T49" s="322"/>
      <c r="U49" s="322"/>
      <c r="V49" s="322"/>
      <c r="W49" s="322"/>
      <c r="X49" s="322"/>
      <c r="Y49" s="322"/>
      <c r="Z49" s="322"/>
      <c r="AA49" s="322"/>
      <c r="AB49" s="322"/>
      <c r="AC49" s="322"/>
      <c r="AD49" s="322"/>
      <c r="AE49" s="322"/>
    </row>
    <row r="50" spans="1:31" ht="18" customHeight="1" thickBot="1">
      <c r="A50" s="392">
        <f>A33+A42+A48</f>
        <v>10490940</v>
      </c>
      <c r="B50" s="363"/>
      <c r="C50" s="376" t="s">
        <v>696</v>
      </c>
      <c r="D50" s="377"/>
      <c r="E50" s="382"/>
      <c r="F50" s="377"/>
      <c r="G50" s="392">
        <f>G33+G42+G48</f>
        <v>8831205</v>
      </c>
      <c r="H50" s="383"/>
      <c r="I50" s="392">
        <f>I33+I42+I48</f>
        <v>9108471</v>
      </c>
      <c r="J50" s="378"/>
      <c r="K50" s="322"/>
      <c r="L50" s="363"/>
      <c r="M50" s="363"/>
      <c r="N50" s="322"/>
      <c r="O50" s="322"/>
      <c r="P50" s="322"/>
      <c r="Q50" s="322"/>
      <c r="R50" s="322"/>
      <c r="S50" s="322"/>
      <c r="T50" s="322"/>
      <c r="U50" s="322"/>
      <c r="V50" s="322"/>
      <c r="W50" s="322"/>
      <c r="X50" s="322"/>
      <c r="Y50" s="322"/>
      <c r="Z50" s="322"/>
      <c r="AA50" s="322"/>
      <c r="AB50" s="322"/>
      <c r="AC50" s="322"/>
      <c r="AD50" s="322"/>
      <c r="AE50" s="322"/>
    </row>
    <row r="51" spans="1:31" ht="18" customHeight="1">
      <c r="A51" s="377"/>
      <c r="B51" s="322"/>
      <c r="C51" s="385"/>
      <c r="D51" s="393"/>
      <c r="E51" s="394"/>
      <c r="F51" s="393"/>
      <c r="G51" s="377"/>
      <c r="H51" s="377"/>
      <c r="I51" s="377"/>
      <c r="J51" s="378"/>
      <c r="K51" s="322"/>
      <c r="L51" s="377"/>
      <c r="M51" s="363"/>
      <c r="N51" s="322"/>
      <c r="O51" s="322"/>
      <c r="P51" s="322"/>
      <c r="Q51" s="322"/>
      <c r="R51" s="322"/>
      <c r="S51" s="322"/>
      <c r="T51" s="322"/>
      <c r="U51" s="322"/>
      <c r="V51" s="322"/>
      <c r="W51" s="322"/>
      <c r="X51" s="322"/>
      <c r="Y51" s="322"/>
      <c r="Z51" s="322"/>
      <c r="AA51" s="322"/>
      <c r="AB51" s="322"/>
      <c r="AC51" s="322"/>
      <c r="AD51" s="322"/>
      <c r="AE51" s="322"/>
    </row>
    <row r="52" spans="1:31" ht="18" customHeight="1" thickBot="1">
      <c r="A52" s="392">
        <f>A26-A50</f>
        <v>0</v>
      </c>
      <c r="B52" s="322"/>
      <c r="C52" s="384" t="s">
        <v>697</v>
      </c>
      <c r="D52" s="393"/>
      <c r="E52" s="394"/>
      <c r="F52" s="393"/>
      <c r="G52" s="392">
        <f>G26-G50</f>
        <v>-104756</v>
      </c>
      <c r="H52" s="395"/>
      <c r="I52" s="392">
        <f>I26-I50</f>
        <v>-305310</v>
      </c>
      <c r="J52" s="378"/>
      <c r="K52" s="322"/>
      <c r="L52" s="363"/>
      <c r="M52" s="363"/>
      <c r="N52" s="322"/>
      <c r="O52" s="322"/>
      <c r="P52" s="322"/>
      <c r="Q52" s="322"/>
      <c r="R52" s="322"/>
      <c r="S52" s="322"/>
      <c r="T52" s="322"/>
      <c r="U52" s="322"/>
      <c r="V52" s="322"/>
      <c r="W52" s="322"/>
      <c r="X52" s="322"/>
      <c r="Y52" s="322"/>
      <c r="Z52" s="322"/>
      <c r="AA52" s="322"/>
      <c r="AB52" s="322"/>
      <c r="AC52" s="322"/>
      <c r="AD52" s="322"/>
      <c r="AE52" s="322"/>
    </row>
    <row r="53" spans="1:31" ht="18" customHeight="1">
      <c r="A53" s="396"/>
      <c r="B53" s="322"/>
      <c r="C53" s="393"/>
      <c r="D53" s="393"/>
      <c r="E53" s="397"/>
      <c r="F53" s="393"/>
      <c r="G53" s="377"/>
      <c r="H53" s="377"/>
      <c r="I53" s="377"/>
      <c r="J53" s="378"/>
      <c r="K53" s="322"/>
      <c r="L53" s="377"/>
      <c r="M53" s="363"/>
      <c r="N53" s="322"/>
      <c r="O53" s="322"/>
      <c r="P53" s="322"/>
      <c r="Q53" s="322"/>
      <c r="R53" s="322"/>
      <c r="S53" s="322"/>
      <c r="T53" s="322"/>
      <c r="U53" s="322"/>
      <c r="V53" s="322"/>
      <c r="W53" s="322"/>
      <c r="X53" s="322"/>
      <c r="Y53" s="322"/>
      <c r="Z53" s="322"/>
      <c r="AA53" s="322"/>
      <c r="AB53" s="322"/>
      <c r="AC53" s="322"/>
      <c r="AD53" s="322"/>
      <c r="AE53" s="322"/>
    </row>
    <row r="54" spans="1:31" ht="32.25" customHeight="1">
      <c r="A54" s="396"/>
      <c r="B54" s="322"/>
      <c r="C54" s="398" t="s">
        <v>698</v>
      </c>
      <c r="D54" s="247"/>
      <c r="E54" s="399"/>
      <c r="F54" s="247"/>
      <c r="G54" s="400">
        <f>'ZZZ-PG1.DBF'!Z1066</f>
        <v>-104756</v>
      </c>
      <c r="H54" s="247"/>
      <c r="I54" s="396">
        <v>-305310</v>
      </c>
      <c r="J54" s="401" t="s">
        <v>699</v>
      </c>
      <c r="K54" s="322"/>
      <c r="L54" s="402">
        <f>'ZZZ-PG1.DBF'!AB1066</f>
        <v>-104756</v>
      </c>
      <c r="M54" s="363">
        <f t="shared" ref="M54:M55" si="4">G54-L54</f>
        <v>0</v>
      </c>
      <c r="N54" s="322"/>
      <c r="O54" s="322"/>
      <c r="P54" s="322"/>
      <c r="Q54" s="322"/>
      <c r="R54" s="322"/>
      <c r="S54" s="322"/>
      <c r="T54" s="322"/>
      <c r="U54" s="322"/>
      <c r="V54" s="322"/>
      <c r="W54" s="322"/>
      <c r="X54" s="322"/>
      <c r="Y54" s="322"/>
      <c r="Z54" s="322"/>
      <c r="AA54" s="322"/>
      <c r="AB54" s="322"/>
      <c r="AC54" s="322"/>
      <c r="AD54" s="322"/>
      <c r="AE54" s="322"/>
    </row>
    <row r="55" spans="1:31" ht="18" customHeight="1">
      <c r="A55" s="396"/>
      <c r="B55" s="322"/>
      <c r="C55" s="398" t="s">
        <v>700</v>
      </c>
      <c r="D55" s="393"/>
      <c r="E55" s="393"/>
      <c r="F55" s="393"/>
      <c r="G55" s="396">
        <v>104756</v>
      </c>
      <c r="H55" s="322"/>
      <c r="I55" s="396">
        <v>305310</v>
      </c>
      <c r="J55" s="401" t="s">
        <v>532</v>
      </c>
      <c r="K55" s="322"/>
      <c r="L55" s="402">
        <f>'ZZZ-PG1.DBF'!AB1067</f>
        <v>0</v>
      </c>
      <c r="M55" s="363">
        <f t="shared" si="4"/>
        <v>104756</v>
      </c>
      <c r="N55" s="322"/>
      <c r="O55" s="322"/>
      <c r="P55" s="322"/>
      <c r="Q55" s="322"/>
      <c r="R55" s="322"/>
      <c r="S55" s="322"/>
      <c r="T55" s="322"/>
      <c r="U55" s="322"/>
      <c r="V55" s="322"/>
      <c r="W55" s="322"/>
      <c r="X55" s="322"/>
      <c r="Y55" s="322"/>
      <c r="Z55" s="322"/>
      <c r="AA55" s="322"/>
      <c r="AB55" s="322"/>
      <c r="AC55" s="322"/>
      <c r="AD55" s="322"/>
      <c r="AE55" s="322"/>
    </row>
    <row r="56" spans="1:31" ht="18" customHeight="1" thickBot="1">
      <c r="A56" s="396"/>
      <c r="B56" s="322"/>
      <c r="C56" s="398"/>
      <c r="D56" s="393"/>
      <c r="E56" s="393"/>
      <c r="F56" s="393"/>
      <c r="G56" s="403">
        <f>G55+G54</f>
        <v>0</v>
      </c>
      <c r="H56" s="322"/>
      <c r="I56" s="403">
        <f>I55+I54</f>
        <v>0</v>
      </c>
      <c r="J56" s="378"/>
      <c r="K56" s="322"/>
      <c r="L56" s="363"/>
      <c r="M56" s="363"/>
      <c r="N56" s="322"/>
      <c r="O56" s="322"/>
      <c r="P56" s="322"/>
      <c r="Q56" s="322"/>
      <c r="R56" s="322"/>
      <c r="S56" s="322"/>
      <c r="T56" s="322"/>
      <c r="U56" s="322"/>
      <c r="V56" s="322"/>
      <c r="W56" s="322"/>
      <c r="X56" s="322"/>
      <c r="Y56" s="322"/>
      <c r="Z56" s="322"/>
      <c r="AA56" s="322"/>
      <c r="AB56" s="322"/>
      <c r="AC56" s="322"/>
      <c r="AD56" s="322"/>
      <c r="AE56" s="322"/>
    </row>
    <row r="57" spans="1:31" ht="18" customHeight="1">
      <c r="A57" s="322"/>
      <c r="B57" s="322"/>
      <c r="C57" s="393"/>
      <c r="D57" s="393"/>
      <c r="E57" s="393"/>
      <c r="F57" s="393"/>
      <c r="G57" s="404"/>
      <c r="H57" s="322"/>
      <c r="I57" s="322"/>
      <c r="J57" s="378"/>
      <c r="K57" s="322"/>
      <c r="L57" s="377"/>
      <c r="M57" s="363"/>
      <c r="N57" s="322"/>
      <c r="O57" s="322"/>
      <c r="P57" s="322"/>
      <c r="Q57" s="322"/>
      <c r="R57" s="322"/>
      <c r="S57" s="322"/>
      <c r="T57" s="322"/>
      <c r="U57" s="322"/>
      <c r="V57" s="322"/>
      <c r="W57" s="322"/>
      <c r="X57" s="322"/>
      <c r="Y57" s="322"/>
      <c r="Z57" s="322"/>
      <c r="AA57" s="322"/>
      <c r="AB57" s="322"/>
      <c r="AC57" s="322"/>
      <c r="AD57" s="322"/>
      <c r="AE57" s="322"/>
    </row>
    <row r="58" spans="1:31" ht="18" customHeight="1">
      <c r="A58" s="322"/>
      <c r="B58" s="322"/>
      <c r="C58" s="393"/>
      <c r="D58" s="393"/>
      <c r="E58" s="393"/>
      <c r="F58" s="393"/>
      <c r="G58" s="404"/>
      <c r="H58" s="322"/>
      <c r="I58" s="322"/>
      <c r="J58" s="378"/>
      <c r="K58" s="322"/>
      <c r="L58" s="363"/>
      <c r="M58" s="363"/>
      <c r="N58" s="322"/>
      <c r="O58" s="322"/>
      <c r="P58" s="322"/>
      <c r="Q58" s="322"/>
      <c r="R58" s="322"/>
      <c r="S58" s="322"/>
      <c r="T58" s="322"/>
      <c r="U58" s="322"/>
      <c r="V58" s="322"/>
      <c r="W58" s="322"/>
      <c r="X58" s="322"/>
      <c r="Y58" s="322"/>
      <c r="Z58" s="322"/>
      <c r="AA58" s="322"/>
      <c r="AB58" s="322"/>
      <c r="AC58" s="322"/>
      <c r="AD58" s="322"/>
      <c r="AE58" s="322"/>
    </row>
    <row r="59" spans="1:31" ht="18" customHeight="1">
      <c r="A59" s="322"/>
      <c r="B59" s="322"/>
      <c r="C59" s="393"/>
      <c r="D59" s="393"/>
      <c r="E59" s="393"/>
      <c r="F59" s="393"/>
      <c r="G59" s="404"/>
      <c r="H59" s="322"/>
      <c r="I59" s="322"/>
      <c r="J59" s="378"/>
      <c r="K59" s="322"/>
      <c r="L59" s="363"/>
      <c r="M59" s="363"/>
      <c r="N59" s="322"/>
      <c r="O59" s="322"/>
      <c r="P59" s="322"/>
      <c r="Q59" s="322"/>
      <c r="R59" s="322"/>
      <c r="S59" s="322"/>
      <c r="T59" s="322"/>
      <c r="U59" s="322"/>
      <c r="V59" s="322"/>
      <c r="W59" s="322"/>
      <c r="X59" s="322"/>
      <c r="Y59" s="322"/>
      <c r="Z59" s="322"/>
      <c r="AA59" s="322"/>
      <c r="AB59" s="322"/>
      <c r="AC59" s="322"/>
      <c r="AD59" s="322"/>
      <c r="AE59" s="322"/>
    </row>
    <row r="60" spans="1:31" ht="18" customHeight="1">
      <c r="A60" s="322"/>
      <c r="B60" s="322"/>
      <c r="C60" s="393"/>
      <c r="D60" s="393"/>
      <c r="E60" s="393"/>
      <c r="F60" s="393"/>
      <c r="G60" s="404"/>
      <c r="H60" s="322"/>
      <c r="I60" s="322"/>
      <c r="J60" s="378"/>
      <c r="K60" s="322"/>
      <c r="L60" s="363"/>
      <c r="M60" s="363"/>
      <c r="N60" s="322"/>
      <c r="O60" s="322"/>
      <c r="P60" s="322"/>
      <c r="Q60" s="322"/>
      <c r="R60" s="322"/>
      <c r="S60" s="322"/>
      <c r="T60" s="322"/>
      <c r="U60" s="322"/>
      <c r="V60" s="322"/>
      <c r="W60" s="322"/>
      <c r="X60" s="322"/>
      <c r="Y60" s="322"/>
      <c r="Z60" s="322"/>
      <c r="AA60" s="322"/>
      <c r="AB60" s="322"/>
      <c r="AC60" s="322"/>
      <c r="AD60" s="322"/>
      <c r="AE60" s="322"/>
    </row>
    <row r="61" spans="1:31" ht="18" customHeight="1">
      <c r="A61" s="322"/>
      <c r="B61" s="322"/>
      <c r="C61" s="393"/>
      <c r="D61" s="393"/>
      <c r="E61" s="393"/>
      <c r="F61" s="393"/>
      <c r="G61" s="404"/>
      <c r="H61" s="322"/>
      <c r="I61" s="322"/>
      <c r="J61" s="378"/>
      <c r="K61" s="322"/>
      <c r="L61" s="363"/>
      <c r="M61" s="363"/>
      <c r="N61" s="322"/>
      <c r="O61" s="322"/>
      <c r="P61" s="322"/>
      <c r="Q61" s="322"/>
      <c r="R61" s="322"/>
      <c r="S61" s="322"/>
      <c r="T61" s="322"/>
      <c r="U61" s="322"/>
      <c r="V61" s="322"/>
      <c r="W61" s="322"/>
      <c r="X61" s="322"/>
      <c r="Y61" s="322"/>
      <c r="Z61" s="322"/>
      <c r="AA61" s="322"/>
      <c r="AB61" s="322"/>
      <c r="AC61" s="322"/>
      <c r="AD61" s="322"/>
      <c r="AE61" s="322"/>
    </row>
    <row r="62" spans="1:31" ht="18" customHeight="1">
      <c r="A62" s="322"/>
      <c r="B62" s="322"/>
      <c r="C62" s="393"/>
      <c r="D62" s="393"/>
      <c r="E62" s="393"/>
      <c r="F62" s="393"/>
      <c r="G62" s="404"/>
      <c r="H62" s="322"/>
      <c r="I62" s="322"/>
      <c r="J62" s="378"/>
      <c r="K62" s="322"/>
      <c r="L62" s="363"/>
      <c r="M62" s="363"/>
      <c r="N62" s="322"/>
      <c r="O62" s="322"/>
      <c r="P62" s="322"/>
      <c r="Q62" s="322"/>
      <c r="R62" s="322"/>
      <c r="S62" s="322"/>
      <c r="T62" s="322"/>
      <c r="U62" s="322"/>
      <c r="V62" s="322"/>
      <c r="W62" s="322"/>
      <c r="X62" s="322"/>
      <c r="Y62" s="322"/>
      <c r="Z62" s="322"/>
      <c r="AA62" s="322"/>
      <c r="AB62" s="322"/>
      <c r="AC62" s="322"/>
      <c r="AD62" s="322"/>
      <c r="AE62" s="322"/>
    </row>
    <row r="63" spans="1:31" ht="18" customHeight="1">
      <c r="A63" s="322"/>
      <c r="B63" s="322"/>
      <c r="C63" s="393"/>
      <c r="D63" s="393"/>
      <c r="E63" s="393"/>
      <c r="F63" s="393"/>
      <c r="G63" s="404"/>
      <c r="H63" s="322"/>
      <c r="I63" s="322"/>
      <c r="J63" s="378"/>
      <c r="K63" s="322"/>
      <c r="L63" s="363"/>
      <c r="M63" s="363"/>
      <c r="N63" s="322"/>
      <c r="O63" s="322"/>
      <c r="P63" s="322"/>
      <c r="Q63" s="322"/>
      <c r="R63" s="322"/>
      <c r="S63" s="322"/>
      <c r="T63" s="322"/>
      <c r="U63" s="322"/>
      <c r="V63" s="322"/>
      <c r="W63" s="322"/>
      <c r="X63" s="322"/>
      <c r="Y63" s="322"/>
      <c r="Z63" s="322"/>
      <c r="AA63" s="322"/>
      <c r="AB63" s="322"/>
      <c r="AC63" s="322"/>
      <c r="AD63" s="322"/>
      <c r="AE63" s="322"/>
    </row>
    <row r="64" spans="1:31" ht="15.75">
      <c r="A64" s="322"/>
      <c r="B64" s="322"/>
      <c r="C64" s="393"/>
      <c r="D64" s="393"/>
      <c r="E64" s="393"/>
      <c r="F64" s="393"/>
      <c r="G64" s="404"/>
      <c r="H64" s="322"/>
      <c r="I64" s="322"/>
      <c r="J64" s="378"/>
      <c r="K64" s="322"/>
      <c r="L64" s="363"/>
      <c r="M64" s="363"/>
      <c r="N64" s="322"/>
      <c r="O64" s="322"/>
      <c r="P64" s="322"/>
      <c r="Q64" s="322"/>
      <c r="R64" s="322"/>
      <c r="S64" s="322"/>
      <c r="T64" s="322"/>
      <c r="U64" s="322"/>
      <c r="V64" s="322"/>
      <c r="W64" s="322"/>
      <c r="X64" s="322"/>
      <c r="Y64" s="322"/>
      <c r="Z64" s="322"/>
      <c r="AA64" s="322"/>
      <c r="AB64" s="322"/>
      <c r="AC64" s="322"/>
      <c r="AD64" s="322"/>
      <c r="AE64" s="322"/>
    </row>
    <row r="65" spans="1:31" ht="15.75">
      <c r="A65" s="322"/>
      <c r="B65" s="322"/>
      <c r="C65" s="393"/>
      <c r="D65" s="393"/>
      <c r="E65" s="393"/>
      <c r="F65" s="393"/>
      <c r="G65" s="404"/>
      <c r="H65" s="322"/>
      <c r="I65" s="322"/>
      <c r="J65" s="378"/>
      <c r="K65" s="322"/>
      <c r="L65" s="363"/>
      <c r="M65" s="363"/>
      <c r="N65" s="322"/>
      <c r="O65" s="322"/>
      <c r="P65" s="322"/>
      <c r="Q65" s="322"/>
      <c r="R65" s="322"/>
      <c r="S65" s="322"/>
      <c r="T65" s="322"/>
      <c r="U65" s="322"/>
      <c r="V65" s="322"/>
      <c r="W65" s="322"/>
      <c r="X65" s="322"/>
      <c r="Y65" s="322"/>
      <c r="Z65" s="322"/>
      <c r="AA65" s="322"/>
      <c r="AB65" s="322"/>
      <c r="AC65" s="322"/>
      <c r="AD65" s="322"/>
      <c r="AE65" s="322"/>
    </row>
    <row r="66" spans="1:31" ht="15.75">
      <c r="A66" s="322"/>
      <c r="B66" s="322"/>
      <c r="C66" s="393"/>
      <c r="D66" s="393"/>
      <c r="E66" s="393"/>
      <c r="F66" s="393"/>
      <c r="G66" s="404"/>
      <c r="H66" s="322"/>
      <c r="I66" s="322"/>
      <c r="J66" s="378"/>
      <c r="K66" s="322"/>
      <c r="L66" s="363"/>
      <c r="M66" s="363"/>
      <c r="N66" s="322"/>
      <c r="O66" s="322"/>
      <c r="P66" s="322"/>
      <c r="Q66" s="322"/>
      <c r="R66" s="322"/>
      <c r="S66" s="322"/>
      <c r="T66" s="322"/>
      <c r="U66" s="322"/>
      <c r="V66" s="322"/>
      <c r="W66" s="322"/>
      <c r="X66" s="322"/>
      <c r="Y66" s="322"/>
      <c r="Z66" s="322"/>
      <c r="AA66" s="322"/>
      <c r="AB66" s="322"/>
      <c r="AC66" s="322"/>
      <c r="AD66" s="322"/>
      <c r="AE66" s="322"/>
    </row>
    <row r="67" spans="1:31" ht="15.75">
      <c r="A67" s="322"/>
      <c r="B67" s="322"/>
      <c r="C67" s="393"/>
      <c r="D67" s="393"/>
      <c r="E67" s="393"/>
      <c r="F67" s="393"/>
      <c r="G67" s="404"/>
      <c r="H67" s="322"/>
      <c r="I67" s="322"/>
      <c r="J67" s="378"/>
      <c r="K67" s="322"/>
      <c r="L67" s="363"/>
      <c r="M67" s="363"/>
      <c r="N67" s="322"/>
      <c r="O67" s="322"/>
      <c r="P67" s="322"/>
      <c r="Q67" s="322"/>
      <c r="R67" s="322"/>
      <c r="S67" s="322"/>
      <c r="T67" s="322"/>
      <c r="U67" s="322"/>
      <c r="V67" s="322"/>
      <c r="W67" s="322"/>
      <c r="X67" s="322"/>
      <c r="Y67" s="322"/>
      <c r="Z67" s="322"/>
      <c r="AA67" s="322"/>
      <c r="AB67" s="322"/>
      <c r="AC67" s="322"/>
      <c r="AD67" s="322"/>
      <c r="AE67" s="322"/>
    </row>
    <row r="68" spans="1:31" ht="15.75">
      <c r="A68" s="322"/>
      <c r="B68" s="322"/>
      <c r="C68" s="393"/>
      <c r="D68" s="393"/>
      <c r="E68" s="393"/>
      <c r="F68" s="393"/>
      <c r="G68" s="404"/>
      <c r="H68" s="322"/>
      <c r="I68" s="322"/>
      <c r="J68" s="378"/>
      <c r="K68" s="322"/>
      <c r="L68" s="363"/>
      <c r="M68" s="363"/>
      <c r="N68" s="322"/>
      <c r="O68" s="322"/>
      <c r="P68" s="322"/>
      <c r="Q68" s="322"/>
      <c r="R68" s="322"/>
      <c r="S68" s="322"/>
      <c r="T68" s="322"/>
      <c r="U68" s="322"/>
      <c r="V68" s="322"/>
      <c r="W68" s="322"/>
      <c r="X68" s="322"/>
      <c r="Y68" s="322"/>
      <c r="Z68" s="322"/>
      <c r="AA68" s="322"/>
      <c r="AB68" s="322"/>
      <c r="AC68" s="322"/>
      <c r="AD68" s="322"/>
      <c r="AE68" s="322"/>
    </row>
    <row r="69" spans="1:31" ht="15.75">
      <c r="A69" s="322"/>
      <c r="B69" s="322"/>
      <c r="C69" s="393"/>
      <c r="D69" s="393"/>
      <c r="E69" s="393"/>
      <c r="F69" s="393"/>
      <c r="G69" s="404"/>
      <c r="H69" s="322"/>
      <c r="I69" s="322"/>
      <c r="J69" s="378"/>
      <c r="K69" s="322"/>
      <c r="L69" s="363"/>
      <c r="M69" s="363"/>
      <c r="N69" s="322"/>
      <c r="O69" s="322"/>
      <c r="P69" s="322"/>
      <c r="Q69" s="322"/>
      <c r="R69" s="322"/>
      <c r="S69" s="322"/>
      <c r="T69" s="322"/>
      <c r="U69" s="322"/>
      <c r="V69" s="322"/>
      <c r="W69" s="322"/>
      <c r="X69" s="322"/>
      <c r="Y69" s="322"/>
      <c r="Z69" s="322"/>
      <c r="AA69" s="322"/>
      <c r="AB69" s="322"/>
      <c r="AC69" s="322"/>
      <c r="AD69" s="322"/>
      <c r="AE69" s="322"/>
    </row>
    <row r="70" spans="1:31" ht="15.75">
      <c r="A70" s="322"/>
      <c r="B70" s="322"/>
      <c r="C70" s="393"/>
      <c r="D70" s="393"/>
      <c r="E70" s="393"/>
      <c r="F70" s="393"/>
      <c r="G70" s="404"/>
      <c r="H70" s="322"/>
      <c r="I70" s="322"/>
      <c r="J70" s="378"/>
      <c r="K70" s="322"/>
      <c r="L70" s="363"/>
      <c r="M70" s="363"/>
      <c r="N70" s="322"/>
      <c r="O70" s="322"/>
      <c r="P70" s="322"/>
      <c r="Q70" s="322"/>
      <c r="R70" s="322"/>
      <c r="S70" s="322"/>
      <c r="T70" s="322"/>
      <c r="U70" s="322"/>
      <c r="V70" s="322"/>
      <c r="W70" s="322"/>
      <c r="X70" s="322"/>
      <c r="Y70" s="322"/>
      <c r="Z70" s="322"/>
      <c r="AA70" s="322"/>
      <c r="AB70" s="322"/>
      <c r="AC70" s="322"/>
      <c r="AD70" s="322"/>
      <c r="AE70" s="322"/>
    </row>
    <row r="71" spans="1:31" ht="15.75">
      <c r="A71" s="322"/>
      <c r="B71" s="322"/>
      <c r="C71" s="393"/>
      <c r="D71" s="393"/>
      <c r="E71" s="393"/>
      <c r="F71" s="393"/>
      <c r="G71" s="404"/>
      <c r="H71" s="322"/>
      <c r="I71" s="322"/>
      <c r="J71" s="378"/>
      <c r="K71" s="322"/>
      <c r="L71" s="363"/>
      <c r="M71" s="363"/>
      <c r="N71" s="322"/>
      <c r="O71" s="322"/>
      <c r="P71" s="322"/>
      <c r="Q71" s="322"/>
      <c r="R71" s="322"/>
      <c r="S71" s="322"/>
      <c r="T71" s="322"/>
      <c r="U71" s="322"/>
      <c r="V71" s="322"/>
      <c r="W71" s="322"/>
      <c r="X71" s="322"/>
      <c r="Y71" s="322"/>
      <c r="Z71" s="322"/>
      <c r="AA71" s="322"/>
      <c r="AB71" s="322"/>
      <c r="AC71" s="322"/>
      <c r="AD71" s="322"/>
      <c r="AE71" s="322"/>
    </row>
    <row r="72" spans="1:31" ht="15.75">
      <c r="A72" s="322"/>
      <c r="B72" s="322"/>
      <c r="C72" s="393"/>
      <c r="D72" s="393"/>
      <c r="E72" s="393"/>
      <c r="F72" s="393"/>
      <c r="G72" s="404"/>
      <c r="H72" s="322"/>
      <c r="I72" s="322"/>
      <c r="J72" s="378"/>
      <c r="K72" s="322"/>
      <c r="L72" s="363"/>
      <c r="M72" s="363"/>
      <c r="N72" s="322"/>
      <c r="O72" s="322"/>
      <c r="P72" s="322"/>
      <c r="Q72" s="322"/>
      <c r="R72" s="322"/>
      <c r="S72" s="322"/>
      <c r="T72" s="322"/>
      <c r="U72" s="322"/>
      <c r="V72" s="322"/>
      <c r="W72" s="322"/>
      <c r="X72" s="322"/>
      <c r="Y72" s="322"/>
      <c r="Z72" s="322"/>
      <c r="AA72" s="322"/>
      <c r="AB72" s="322"/>
      <c r="AC72" s="322"/>
      <c r="AD72" s="322"/>
      <c r="AE72" s="322"/>
    </row>
    <row r="73" spans="1:31" ht="15.75">
      <c r="A73" s="322"/>
      <c r="B73" s="322"/>
      <c r="C73" s="393"/>
      <c r="D73" s="393"/>
      <c r="E73" s="393"/>
      <c r="F73" s="393"/>
      <c r="G73" s="404"/>
      <c r="H73" s="322"/>
      <c r="I73" s="322"/>
      <c r="J73" s="378"/>
      <c r="K73" s="322"/>
      <c r="L73" s="363"/>
      <c r="M73" s="363"/>
      <c r="N73" s="322"/>
      <c r="O73" s="322"/>
      <c r="P73" s="322"/>
      <c r="Q73" s="322"/>
      <c r="R73" s="322"/>
      <c r="S73" s="322"/>
      <c r="T73" s="322"/>
      <c r="U73" s="322"/>
      <c r="V73" s="322"/>
      <c r="W73" s="322"/>
      <c r="X73" s="322"/>
      <c r="Y73" s="322"/>
      <c r="Z73" s="322"/>
      <c r="AA73" s="322"/>
      <c r="AB73" s="322"/>
      <c r="AC73" s="322"/>
      <c r="AD73" s="322"/>
      <c r="AE73" s="322"/>
    </row>
    <row r="74" spans="1:31" ht="15.75">
      <c r="A74" s="322"/>
      <c r="B74" s="322"/>
      <c r="C74" s="393"/>
      <c r="D74" s="393"/>
      <c r="E74" s="393"/>
      <c r="F74" s="393"/>
      <c r="G74" s="404"/>
      <c r="H74" s="322"/>
      <c r="I74" s="322"/>
      <c r="J74" s="378"/>
      <c r="K74" s="322"/>
      <c r="L74" s="363"/>
      <c r="M74" s="363"/>
      <c r="N74" s="322"/>
      <c r="O74" s="322"/>
      <c r="P74" s="322"/>
      <c r="Q74" s="322"/>
      <c r="R74" s="322"/>
      <c r="S74" s="322"/>
      <c r="T74" s="322"/>
      <c r="U74" s="322"/>
      <c r="V74" s="322"/>
      <c r="W74" s="322"/>
      <c r="X74" s="322"/>
      <c r="Y74" s="322"/>
      <c r="Z74" s="322"/>
      <c r="AA74" s="322"/>
      <c r="AB74" s="322"/>
      <c r="AC74" s="322"/>
      <c r="AD74" s="322"/>
      <c r="AE74" s="322"/>
    </row>
    <row r="75" spans="1:31" ht="15.75">
      <c r="A75" s="322"/>
      <c r="B75" s="322"/>
      <c r="C75" s="393"/>
      <c r="D75" s="393"/>
      <c r="E75" s="393"/>
      <c r="F75" s="393"/>
      <c r="G75" s="404"/>
      <c r="H75" s="322"/>
      <c r="I75" s="322"/>
      <c r="J75" s="378"/>
      <c r="K75" s="322"/>
      <c r="L75" s="363"/>
      <c r="M75" s="363"/>
      <c r="N75" s="322"/>
      <c r="O75" s="322"/>
      <c r="P75" s="322"/>
      <c r="Q75" s="322"/>
      <c r="R75" s="322"/>
      <c r="S75" s="322"/>
      <c r="T75" s="322"/>
      <c r="U75" s="322"/>
      <c r="V75" s="322"/>
      <c r="W75" s="322"/>
      <c r="X75" s="322"/>
      <c r="Y75" s="322"/>
      <c r="Z75" s="322"/>
      <c r="AA75" s="322"/>
      <c r="AB75" s="322"/>
      <c r="AC75" s="322"/>
      <c r="AD75" s="322"/>
      <c r="AE75" s="322"/>
    </row>
    <row r="76" spans="1:31" ht="15.75">
      <c r="A76" s="322"/>
      <c r="B76" s="322"/>
      <c r="C76" s="393"/>
      <c r="D76" s="393"/>
      <c r="E76" s="393"/>
      <c r="F76" s="393"/>
      <c r="G76" s="404"/>
      <c r="H76" s="322"/>
      <c r="I76" s="322"/>
      <c r="J76" s="378"/>
      <c r="K76" s="322"/>
      <c r="L76" s="363"/>
      <c r="M76" s="363"/>
      <c r="N76" s="322"/>
      <c r="O76" s="322"/>
      <c r="P76" s="322"/>
      <c r="Q76" s="322"/>
      <c r="R76" s="322"/>
      <c r="S76" s="322"/>
      <c r="T76" s="322"/>
      <c r="U76" s="322"/>
      <c r="V76" s="322"/>
      <c r="W76" s="322"/>
      <c r="X76" s="322"/>
      <c r="Y76" s="322"/>
      <c r="Z76" s="322"/>
      <c r="AA76" s="322"/>
      <c r="AB76" s="322"/>
      <c r="AC76" s="322"/>
      <c r="AD76" s="322"/>
      <c r="AE76" s="322"/>
    </row>
    <row r="77" spans="1:31" ht="15.75">
      <c r="A77" s="322"/>
      <c r="B77" s="322"/>
      <c r="C77" s="393"/>
      <c r="D77" s="393"/>
      <c r="E77" s="393"/>
      <c r="F77" s="393"/>
      <c r="G77" s="404"/>
      <c r="H77" s="322"/>
      <c r="I77" s="322"/>
      <c r="J77" s="378"/>
      <c r="K77" s="322"/>
      <c r="L77" s="363"/>
      <c r="M77" s="363"/>
      <c r="N77" s="322"/>
      <c r="O77" s="322"/>
      <c r="P77" s="322"/>
      <c r="Q77" s="322"/>
      <c r="R77" s="322"/>
      <c r="S77" s="322"/>
      <c r="T77" s="322"/>
      <c r="U77" s="322"/>
      <c r="V77" s="322"/>
      <c r="W77" s="322"/>
      <c r="X77" s="322"/>
      <c r="Y77" s="322"/>
      <c r="Z77" s="322"/>
      <c r="AA77" s="322"/>
      <c r="AB77" s="322"/>
      <c r="AC77" s="322"/>
      <c r="AD77" s="322"/>
      <c r="AE77" s="322"/>
    </row>
    <row r="78" spans="1:31" ht="15.75">
      <c r="A78" s="322"/>
      <c r="B78" s="322"/>
      <c r="C78" s="393"/>
      <c r="D78" s="393"/>
      <c r="E78" s="393"/>
      <c r="F78" s="393"/>
      <c r="G78" s="404"/>
      <c r="H78" s="322"/>
      <c r="I78" s="322"/>
      <c r="J78" s="378"/>
      <c r="K78" s="322"/>
      <c r="L78" s="363"/>
      <c r="M78" s="363"/>
      <c r="N78" s="322"/>
      <c r="O78" s="322"/>
      <c r="P78" s="322"/>
      <c r="Q78" s="322"/>
      <c r="R78" s="322"/>
      <c r="S78" s="322"/>
      <c r="T78" s="322"/>
      <c r="U78" s="322"/>
      <c r="V78" s="322"/>
      <c r="W78" s="322"/>
      <c r="X78" s="322"/>
      <c r="Y78" s="322"/>
      <c r="Z78" s="322"/>
      <c r="AA78" s="322"/>
      <c r="AB78" s="322"/>
      <c r="AC78" s="322"/>
      <c r="AD78" s="322"/>
      <c r="AE78" s="322"/>
    </row>
    <row r="79" spans="1:31" ht="15.75">
      <c r="A79" s="322"/>
      <c r="B79" s="322"/>
      <c r="C79" s="393"/>
      <c r="D79" s="393"/>
      <c r="E79" s="393"/>
      <c r="F79" s="393"/>
      <c r="G79" s="404"/>
      <c r="H79" s="322"/>
      <c r="I79" s="322"/>
      <c r="J79" s="378"/>
      <c r="K79" s="322"/>
      <c r="L79" s="363"/>
      <c r="M79" s="363"/>
      <c r="N79" s="322"/>
      <c r="O79" s="322"/>
      <c r="P79" s="322"/>
      <c r="Q79" s="322"/>
      <c r="R79" s="322"/>
      <c r="S79" s="322"/>
      <c r="T79" s="322"/>
      <c r="U79" s="322"/>
      <c r="V79" s="322"/>
      <c r="W79" s="322"/>
      <c r="X79" s="322"/>
      <c r="Y79" s="322"/>
      <c r="Z79" s="322"/>
      <c r="AA79" s="322"/>
      <c r="AB79" s="322"/>
      <c r="AC79" s="322"/>
      <c r="AD79" s="322"/>
      <c r="AE79" s="322"/>
    </row>
    <row r="80" spans="1:31" ht="15.75">
      <c r="A80" s="322"/>
      <c r="B80" s="322"/>
      <c r="C80" s="393"/>
      <c r="D80" s="393"/>
      <c r="E80" s="393"/>
      <c r="F80" s="393"/>
      <c r="G80" s="404"/>
      <c r="H80" s="322"/>
      <c r="I80" s="322"/>
      <c r="J80" s="322"/>
      <c r="K80" s="322"/>
      <c r="L80" s="363"/>
      <c r="M80" s="363"/>
      <c r="N80" s="322"/>
      <c r="O80" s="322"/>
      <c r="P80" s="322"/>
      <c r="Q80" s="322"/>
      <c r="R80" s="322"/>
      <c r="S80" s="322"/>
      <c r="T80" s="322"/>
      <c r="U80" s="322"/>
      <c r="V80" s="322"/>
      <c r="W80" s="322"/>
      <c r="X80" s="322"/>
      <c r="Y80" s="322"/>
      <c r="Z80" s="322"/>
      <c r="AA80" s="322"/>
      <c r="AB80" s="322"/>
      <c r="AC80" s="322"/>
      <c r="AD80" s="322"/>
      <c r="AE80" s="322"/>
    </row>
    <row r="81" spans="1:31" ht="15.75">
      <c r="A81" s="322"/>
      <c r="B81" s="322"/>
      <c r="C81" s="393"/>
      <c r="D81" s="393"/>
      <c r="E81" s="393"/>
      <c r="F81" s="393"/>
      <c r="G81" s="404"/>
      <c r="H81" s="322"/>
      <c r="I81" s="322"/>
      <c r="J81" s="322"/>
      <c r="K81" s="322"/>
      <c r="L81" s="363"/>
      <c r="M81" s="363"/>
      <c r="N81" s="322"/>
      <c r="O81" s="322"/>
      <c r="P81" s="322"/>
      <c r="Q81" s="322"/>
      <c r="R81" s="322"/>
      <c r="S81" s="322"/>
      <c r="T81" s="322"/>
      <c r="U81" s="322"/>
      <c r="V81" s="322"/>
      <c r="W81" s="322"/>
      <c r="X81" s="322"/>
      <c r="Y81" s="322"/>
      <c r="Z81" s="322"/>
      <c r="AA81" s="322"/>
      <c r="AB81" s="322"/>
      <c r="AC81" s="322"/>
      <c r="AD81" s="322"/>
      <c r="AE81" s="322"/>
    </row>
    <row r="82" spans="1:31" ht="15.75">
      <c r="A82" s="322"/>
      <c r="B82" s="322"/>
      <c r="C82" s="393"/>
      <c r="D82" s="393"/>
      <c r="E82" s="393"/>
      <c r="F82" s="393"/>
      <c r="G82" s="404"/>
      <c r="H82" s="322"/>
      <c r="I82" s="322"/>
      <c r="J82" s="322"/>
      <c r="K82" s="322"/>
      <c r="L82" s="363"/>
      <c r="M82" s="363"/>
      <c r="N82" s="322"/>
      <c r="O82" s="322"/>
      <c r="P82" s="322"/>
      <c r="Q82" s="322"/>
      <c r="R82" s="322"/>
      <c r="S82" s="322"/>
      <c r="T82" s="322"/>
      <c r="U82" s="322"/>
      <c r="V82" s="322"/>
      <c r="W82" s="322"/>
      <c r="X82" s="322"/>
      <c r="Y82" s="322"/>
      <c r="Z82" s="322"/>
      <c r="AA82" s="322"/>
      <c r="AB82" s="322"/>
      <c r="AC82" s="322"/>
      <c r="AD82" s="322"/>
      <c r="AE82" s="322"/>
    </row>
    <row r="83" spans="1:31" ht="15.75">
      <c r="A83" s="322"/>
      <c r="B83" s="322"/>
      <c r="C83" s="393"/>
      <c r="D83" s="393"/>
      <c r="E83" s="393"/>
      <c r="F83" s="393"/>
      <c r="G83" s="404"/>
      <c r="H83" s="322"/>
      <c r="I83" s="322"/>
      <c r="J83" s="322"/>
      <c r="K83" s="322"/>
      <c r="L83" s="363"/>
      <c r="M83" s="363"/>
      <c r="N83" s="322"/>
      <c r="O83" s="322"/>
      <c r="P83" s="322"/>
      <c r="Q83" s="322"/>
      <c r="R83" s="322"/>
      <c r="S83" s="322"/>
      <c r="T83" s="322"/>
      <c r="U83" s="322"/>
      <c r="V83" s="322"/>
      <c r="W83" s="322"/>
      <c r="X83" s="322"/>
      <c r="Y83" s="322"/>
      <c r="Z83" s="322"/>
      <c r="AA83" s="322"/>
      <c r="AB83" s="322"/>
      <c r="AC83" s="322"/>
      <c r="AD83" s="322"/>
      <c r="AE83" s="322"/>
    </row>
    <row r="84" spans="1:31" ht="15.75">
      <c r="A84" s="322"/>
      <c r="B84" s="322"/>
      <c r="C84" s="393"/>
      <c r="D84" s="393"/>
      <c r="E84" s="393"/>
      <c r="F84" s="393"/>
      <c r="G84" s="404"/>
      <c r="H84" s="322"/>
      <c r="I84" s="322"/>
      <c r="J84" s="322"/>
      <c r="K84" s="322"/>
      <c r="L84" s="363"/>
      <c r="M84" s="363"/>
      <c r="N84" s="322"/>
      <c r="O84" s="322"/>
      <c r="P84" s="322"/>
      <c r="Q84" s="322"/>
      <c r="R84" s="322"/>
      <c r="S84" s="322"/>
      <c r="T84" s="322"/>
      <c r="U84" s="322"/>
      <c r="V84" s="322"/>
      <c r="W84" s="322"/>
      <c r="X84" s="322"/>
      <c r="Y84" s="322"/>
      <c r="Z84" s="322"/>
      <c r="AA84" s="322"/>
      <c r="AB84" s="322"/>
      <c r="AC84" s="322"/>
      <c r="AD84" s="322"/>
      <c r="AE84" s="322"/>
    </row>
    <row r="85" spans="1:31" ht="15.75">
      <c r="A85" s="322"/>
      <c r="B85" s="322"/>
      <c r="C85" s="393"/>
      <c r="D85" s="393"/>
      <c r="E85" s="393"/>
      <c r="F85" s="393"/>
      <c r="G85" s="404"/>
      <c r="H85" s="322"/>
      <c r="I85" s="322"/>
      <c r="J85" s="322"/>
      <c r="K85" s="322"/>
      <c r="L85" s="363"/>
      <c r="M85" s="363"/>
      <c r="N85" s="322"/>
      <c r="O85" s="322"/>
      <c r="P85" s="322"/>
      <c r="Q85" s="322"/>
      <c r="R85" s="322"/>
      <c r="S85" s="322"/>
      <c r="T85" s="322"/>
      <c r="U85" s="322"/>
      <c r="V85" s="322"/>
      <c r="W85" s="322"/>
      <c r="X85" s="322"/>
      <c r="Y85" s="322"/>
      <c r="Z85" s="322"/>
      <c r="AA85" s="322"/>
      <c r="AB85" s="322"/>
      <c r="AC85" s="322"/>
      <c r="AD85" s="322"/>
      <c r="AE85" s="322"/>
    </row>
    <row r="86" spans="1:31" ht="15.75">
      <c r="A86" s="322"/>
      <c r="B86" s="322"/>
      <c r="C86" s="393"/>
      <c r="D86" s="393"/>
      <c r="E86" s="393"/>
      <c r="F86" s="393"/>
      <c r="G86" s="404"/>
      <c r="H86" s="322"/>
      <c r="I86" s="322"/>
      <c r="J86" s="322"/>
      <c r="K86" s="322"/>
      <c r="L86" s="363"/>
      <c r="M86" s="363"/>
      <c r="N86" s="322"/>
      <c r="O86" s="322"/>
      <c r="P86" s="322"/>
      <c r="Q86" s="322"/>
      <c r="R86" s="322"/>
      <c r="S86" s="322"/>
      <c r="T86" s="322"/>
      <c r="U86" s="322"/>
      <c r="V86" s="322"/>
      <c r="W86" s="322"/>
      <c r="X86" s="322"/>
      <c r="Y86" s="322"/>
      <c r="Z86" s="322"/>
      <c r="AA86" s="322"/>
      <c r="AB86" s="322"/>
      <c r="AC86" s="322"/>
      <c r="AD86" s="322"/>
      <c r="AE86" s="322"/>
    </row>
    <row r="87" spans="1:31" ht="15.75">
      <c r="A87" s="322"/>
      <c r="B87" s="322"/>
      <c r="C87" s="393"/>
      <c r="D87" s="393"/>
      <c r="E87" s="393"/>
      <c r="F87" s="393"/>
      <c r="G87" s="404"/>
      <c r="H87" s="322"/>
      <c r="I87" s="322"/>
      <c r="J87" s="322"/>
      <c r="K87" s="322"/>
      <c r="L87" s="363"/>
      <c r="M87" s="363"/>
      <c r="N87" s="322"/>
      <c r="O87" s="322"/>
      <c r="P87" s="322"/>
      <c r="Q87" s="322"/>
      <c r="R87" s="322"/>
      <c r="S87" s="322"/>
      <c r="T87" s="322"/>
      <c r="U87" s="322"/>
      <c r="V87" s="322"/>
      <c r="W87" s="322"/>
      <c r="X87" s="322"/>
      <c r="Y87" s="322"/>
      <c r="Z87" s="322"/>
      <c r="AA87" s="322"/>
      <c r="AB87" s="322"/>
      <c r="AC87" s="322"/>
      <c r="AD87" s="322"/>
      <c r="AE87" s="322"/>
    </row>
    <row r="88" spans="1:31" ht="15.75">
      <c r="A88" s="322"/>
      <c r="B88" s="322"/>
      <c r="C88" s="393"/>
      <c r="D88" s="393"/>
      <c r="E88" s="393"/>
      <c r="F88" s="393"/>
      <c r="G88" s="404"/>
      <c r="H88" s="322"/>
      <c r="I88" s="322"/>
      <c r="J88" s="322"/>
      <c r="K88" s="322"/>
      <c r="L88" s="363"/>
      <c r="M88" s="363"/>
      <c r="N88" s="322"/>
      <c r="O88" s="322"/>
      <c r="P88" s="322"/>
      <c r="Q88" s="322"/>
      <c r="R88" s="322"/>
      <c r="S88" s="322"/>
      <c r="T88" s="322"/>
      <c r="U88" s="322"/>
      <c r="V88" s="322"/>
      <c r="W88" s="322"/>
      <c r="X88" s="322"/>
      <c r="Y88" s="322"/>
      <c r="Z88" s="322"/>
      <c r="AA88" s="322"/>
      <c r="AB88" s="322"/>
      <c r="AC88" s="322"/>
      <c r="AD88" s="322"/>
      <c r="AE88" s="322"/>
    </row>
    <row r="89" spans="1:31" ht="15.75">
      <c r="A89" s="322"/>
      <c r="B89" s="322"/>
      <c r="C89" s="393"/>
      <c r="D89" s="393"/>
      <c r="E89" s="393"/>
      <c r="F89" s="393"/>
      <c r="G89" s="404"/>
      <c r="H89" s="322"/>
      <c r="I89" s="322"/>
      <c r="J89" s="322"/>
      <c r="K89" s="322"/>
      <c r="L89" s="363"/>
      <c r="M89" s="363"/>
      <c r="N89" s="322"/>
      <c r="O89" s="322"/>
      <c r="P89" s="322"/>
      <c r="Q89" s="322"/>
      <c r="R89" s="322"/>
      <c r="S89" s="322"/>
      <c r="T89" s="322"/>
      <c r="U89" s="322"/>
      <c r="V89" s="322"/>
      <c r="W89" s="322"/>
      <c r="X89" s="322"/>
      <c r="Y89" s="322"/>
      <c r="Z89" s="322"/>
      <c r="AA89" s="322"/>
      <c r="AB89" s="322"/>
      <c r="AC89" s="322"/>
      <c r="AD89" s="322"/>
      <c r="AE89" s="322"/>
    </row>
    <row r="90" spans="1:31" ht="15.75">
      <c r="A90" s="322"/>
      <c r="B90" s="322"/>
      <c r="C90" s="393"/>
      <c r="D90" s="393"/>
      <c r="E90" s="393"/>
      <c r="F90" s="393"/>
      <c r="G90" s="404"/>
      <c r="H90" s="322"/>
      <c r="I90" s="322"/>
      <c r="J90" s="322"/>
      <c r="K90" s="322"/>
      <c r="L90" s="363"/>
      <c r="M90" s="363"/>
      <c r="N90" s="322"/>
      <c r="O90" s="322"/>
      <c r="P90" s="322"/>
      <c r="Q90" s="322"/>
      <c r="R90" s="322"/>
      <c r="S90" s="322"/>
      <c r="T90" s="322"/>
      <c r="U90" s="322"/>
      <c r="V90" s="322"/>
      <c r="W90" s="322"/>
      <c r="X90" s="322"/>
      <c r="Y90" s="322"/>
      <c r="Z90" s="322"/>
      <c r="AA90" s="322"/>
      <c r="AB90" s="322"/>
      <c r="AC90" s="322"/>
      <c r="AD90" s="322"/>
      <c r="AE90" s="322"/>
    </row>
    <row r="91" spans="1:31" ht="15.75">
      <c r="A91" s="322"/>
      <c r="B91" s="322"/>
      <c r="C91" s="393"/>
      <c r="D91" s="393"/>
      <c r="E91" s="393"/>
      <c r="F91" s="393"/>
      <c r="G91" s="404"/>
      <c r="H91" s="322"/>
      <c r="I91" s="322"/>
      <c r="J91" s="322"/>
      <c r="K91" s="322"/>
      <c r="L91" s="363"/>
      <c r="M91" s="363"/>
      <c r="N91" s="322"/>
      <c r="O91" s="322"/>
      <c r="P91" s="322"/>
      <c r="Q91" s="322"/>
      <c r="R91" s="322"/>
      <c r="S91" s="322"/>
      <c r="T91" s="322"/>
      <c r="U91" s="322"/>
      <c r="V91" s="322"/>
      <c r="W91" s="322"/>
      <c r="X91" s="322"/>
      <c r="Y91" s="322"/>
      <c r="Z91" s="322"/>
      <c r="AA91" s="322"/>
      <c r="AB91" s="322"/>
      <c r="AC91" s="322"/>
      <c r="AD91" s="322"/>
      <c r="AE91" s="322"/>
    </row>
    <row r="92" spans="1:31" ht="15.75">
      <c r="A92" s="322"/>
      <c r="B92" s="322"/>
      <c r="C92" s="393"/>
      <c r="D92" s="393"/>
      <c r="E92" s="393"/>
      <c r="F92" s="393"/>
      <c r="G92" s="404"/>
      <c r="H92" s="322"/>
      <c r="I92" s="322"/>
      <c r="J92" s="322"/>
      <c r="K92" s="322"/>
      <c r="L92" s="363"/>
      <c r="M92" s="363"/>
      <c r="N92" s="322"/>
      <c r="O92" s="322"/>
      <c r="P92" s="322"/>
      <c r="Q92" s="322"/>
      <c r="R92" s="322"/>
      <c r="S92" s="322"/>
      <c r="T92" s="322"/>
      <c r="U92" s="322"/>
      <c r="V92" s="322"/>
      <c r="W92" s="322"/>
      <c r="X92" s="322"/>
      <c r="Y92" s="322"/>
      <c r="Z92" s="322"/>
      <c r="AA92" s="322"/>
      <c r="AB92" s="322"/>
      <c r="AC92" s="322"/>
      <c r="AD92" s="322"/>
      <c r="AE92" s="322"/>
    </row>
    <row r="93" spans="1:31" ht="15.75">
      <c r="A93" s="322"/>
      <c r="B93" s="322"/>
      <c r="C93" s="393"/>
      <c r="D93" s="393"/>
      <c r="E93" s="393"/>
      <c r="F93" s="393"/>
      <c r="G93" s="404"/>
      <c r="H93" s="322"/>
      <c r="I93" s="322"/>
      <c r="J93" s="322"/>
      <c r="K93" s="322"/>
      <c r="L93" s="363"/>
      <c r="M93" s="363"/>
      <c r="N93" s="322"/>
      <c r="O93" s="322"/>
      <c r="P93" s="322"/>
      <c r="Q93" s="322"/>
      <c r="R93" s="322"/>
      <c r="S93" s="322"/>
      <c r="T93" s="322"/>
      <c r="U93" s="322"/>
      <c r="V93" s="322"/>
      <c r="W93" s="322"/>
      <c r="X93" s="322"/>
      <c r="Y93" s="322"/>
      <c r="Z93" s="322"/>
      <c r="AA93" s="322"/>
      <c r="AB93" s="322"/>
      <c r="AC93" s="322"/>
      <c r="AD93" s="322"/>
      <c r="AE93" s="322"/>
    </row>
    <row r="94" spans="1:31" ht="15.75">
      <c r="A94" s="322"/>
      <c r="B94" s="322"/>
      <c r="C94" s="393"/>
      <c r="D94" s="393"/>
      <c r="E94" s="393"/>
      <c r="F94" s="393"/>
      <c r="G94" s="404"/>
      <c r="H94" s="322"/>
      <c r="I94" s="322"/>
      <c r="J94" s="322"/>
      <c r="K94" s="322"/>
      <c r="L94" s="363"/>
      <c r="M94" s="363"/>
      <c r="N94" s="322"/>
      <c r="O94" s="322"/>
      <c r="P94" s="322"/>
      <c r="Q94" s="322"/>
      <c r="R94" s="322"/>
      <c r="S94" s="322"/>
      <c r="T94" s="322"/>
      <c r="U94" s="322"/>
      <c r="V94" s="322"/>
      <c r="W94" s="322"/>
      <c r="X94" s="322"/>
      <c r="Y94" s="322"/>
      <c r="Z94" s="322"/>
      <c r="AA94" s="322"/>
      <c r="AB94" s="322"/>
      <c r="AC94" s="322"/>
      <c r="AD94" s="322"/>
      <c r="AE94" s="322"/>
    </row>
    <row r="95" spans="1:31" ht="15.75">
      <c r="A95" s="322"/>
      <c r="B95" s="322"/>
      <c r="C95" s="393"/>
      <c r="D95" s="393"/>
      <c r="E95" s="393"/>
      <c r="F95" s="393"/>
      <c r="G95" s="404"/>
      <c r="H95" s="322"/>
      <c r="I95" s="322"/>
      <c r="J95" s="322"/>
      <c r="K95" s="322"/>
      <c r="L95" s="363"/>
      <c r="M95" s="363"/>
      <c r="N95" s="322"/>
      <c r="O95" s="322"/>
      <c r="P95" s="322"/>
      <c r="Q95" s="322"/>
      <c r="R95" s="322"/>
      <c r="S95" s="322"/>
      <c r="T95" s="322"/>
      <c r="U95" s="322"/>
      <c r="V95" s="322"/>
      <c r="W95" s="322"/>
      <c r="X95" s="322"/>
      <c r="Y95" s="322"/>
      <c r="Z95" s="322"/>
      <c r="AA95" s="322"/>
      <c r="AB95" s="322"/>
      <c r="AC95" s="322"/>
      <c r="AD95" s="322"/>
      <c r="AE95" s="322"/>
    </row>
    <row r="96" spans="1:31" ht="15.75">
      <c r="A96" s="322"/>
      <c r="B96" s="322"/>
      <c r="C96" s="393"/>
      <c r="D96" s="393"/>
      <c r="E96" s="393"/>
      <c r="F96" s="393"/>
      <c r="G96" s="404"/>
      <c r="H96" s="322"/>
      <c r="I96" s="322"/>
      <c r="J96" s="322"/>
      <c r="K96" s="322"/>
      <c r="L96" s="363"/>
      <c r="M96" s="363"/>
      <c r="N96" s="322"/>
      <c r="O96" s="322"/>
      <c r="P96" s="322"/>
      <c r="Q96" s="322"/>
      <c r="R96" s="322"/>
      <c r="S96" s="322"/>
      <c r="T96" s="322"/>
      <c r="U96" s="322"/>
      <c r="V96" s="322"/>
      <c r="W96" s="322"/>
      <c r="X96" s="322"/>
      <c r="Y96" s="322"/>
      <c r="Z96" s="322"/>
      <c r="AA96" s="322"/>
      <c r="AB96" s="322"/>
      <c r="AC96" s="322"/>
      <c r="AD96" s="322"/>
      <c r="AE96" s="322"/>
    </row>
    <row r="97" spans="1:31" ht="15.75">
      <c r="A97" s="322"/>
      <c r="B97" s="322"/>
      <c r="C97" s="393"/>
      <c r="D97" s="393"/>
      <c r="E97" s="393"/>
      <c r="F97" s="393"/>
      <c r="G97" s="404"/>
      <c r="H97" s="322"/>
      <c r="I97" s="322"/>
      <c r="J97" s="322"/>
      <c r="K97" s="322"/>
      <c r="L97" s="363"/>
      <c r="M97" s="363"/>
      <c r="N97" s="322"/>
      <c r="O97" s="322"/>
      <c r="P97" s="322"/>
      <c r="Q97" s="322"/>
      <c r="R97" s="322"/>
      <c r="S97" s="322"/>
      <c r="T97" s="322"/>
      <c r="U97" s="322"/>
      <c r="V97" s="322"/>
      <c r="W97" s="322"/>
      <c r="X97" s="322"/>
      <c r="Y97" s="322"/>
      <c r="Z97" s="322"/>
      <c r="AA97" s="322"/>
      <c r="AB97" s="322"/>
      <c r="AC97" s="322"/>
      <c r="AD97" s="322"/>
      <c r="AE97" s="322"/>
    </row>
    <row r="98" spans="1:31" ht="15.75">
      <c r="A98" s="322"/>
      <c r="B98" s="322"/>
      <c r="C98" s="393"/>
      <c r="D98" s="393"/>
      <c r="E98" s="393"/>
      <c r="F98" s="393"/>
      <c r="G98" s="404"/>
      <c r="H98" s="322"/>
      <c r="I98" s="322"/>
      <c r="J98" s="322"/>
      <c r="K98" s="322"/>
      <c r="L98" s="363"/>
      <c r="M98" s="363"/>
      <c r="N98" s="322"/>
      <c r="O98" s="322"/>
      <c r="P98" s="322"/>
      <c r="Q98" s="322"/>
      <c r="R98" s="322"/>
      <c r="S98" s="322"/>
      <c r="T98" s="322"/>
      <c r="U98" s="322"/>
      <c r="V98" s="322"/>
      <c r="W98" s="322"/>
      <c r="X98" s="322"/>
      <c r="Y98" s="322"/>
      <c r="Z98" s="322"/>
      <c r="AA98" s="322"/>
      <c r="AB98" s="322"/>
      <c r="AC98" s="322"/>
      <c r="AD98" s="322"/>
      <c r="AE98" s="322"/>
    </row>
    <row r="99" spans="1:31" ht="15.75">
      <c r="A99" s="322"/>
      <c r="B99" s="322"/>
      <c r="C99" s="393"/>
      <c r="D99" s="393"/>
      <c r="E99" s="393"/>
      <c r="F99" s="393"/>
      <c r="G99" s="404"/>
      <c r="H99" s="322"/>
      <c r="I99" s="322"/>
      <c r="J99" s="322"/>
      <c r="K99" s="322"/>
      <c r="L99" s="363"/>
      <c r="M99" s="363"/>
      <c r="N99" s="322"/>
      <c r="O99" s="322"/>
      <c r="P99" s="322"/>
      <c r="Q99" s="322"/>
      <c r="R99" s="322"/>
      <c r="S99" s="322"/>
      <c r="T99" s="322"/>
      <c r="U99" s="322"/>
      <c r="V99" s="322"/>
      <c r="W99" s="322"/>
      <c r="X99" s="322"/>
      <c r="Y99" s="322"/>
      <c r="Z99" s="322"/>
      <c r="AA99" s="322"/>
      <c r="AB99" s="322"/>
      <c r="AC99" s="322"/>
      <c r="AD99" s="322"/>
      <c r="AE99" s="322"/>
    </row>
    <row r="100" spans="1:31" ht="15.75">
      <c r="A100" s="322"/>
      <c r="B100" s="322"/>
      <c r="C100" s="393"/>
      <c r="D100" s="393"/>
      <c r="E100" s="393"/>
      <c r="F100" s="393"/>
      <c r="G100" s="404"/>
      <c r="H100" s="322"/>
      <c r="I100" s="322"/>
      <c r="J100" s="322"/>
      <c r="K100" s="322"/>
      <c r="L100" s="363"/>
      <c r="M100" s="363"/>
      <c r="N100" s="322"/>
      <c r="O100" s="322"/>
      <c r="P100" s="322"/>
      <c r="Q100" s="322"/>
      <c r="R100" s="322"/>
      <c r="S100" s="322"/>
      <c r="T100" s="322"/>
      <c r="U100" s="322"/>
      <c r="V100" s="322"/>
      <c r="W100" s="322"/>
      <c r="X100" s="322"/>
      <c r="Y100" s="322"/>
      <c r="Z100" s="322"/>
      <c r="AA100" s="322"/>
      <c r="AB100" s="322"/>
      <c r="AC100" s="322"/>
      <c r="AD100" s="322"/>
      <c r="AE100" s="322"/>
    </row>
    <row r="101" spans="1:31" ht="15.75">
      <c r="A101" s="322"/>
      <c r="B101" s="322"/>
      <c r="C101" s="393"/>
      <c r="D101" s="393"/>
      <c r="E101" s="393"/>
      <c r="F101" s="393"/>
      <c r="G101" s="404"/>
      <c r="H101" s="322"/>
      <c r="I101" s="322"/>
      <c r="J101" s="322"/>
      <c r="K101" s="322"/>
      <c r="L101" s="363"/>
      <c r="M101" s="363"/>
      <c r="N101" s="322"/>
      <c r="O101" s="322"/>
      <c r="P101" s="322"/>
      <c r="Q101" s="322"/>
      <c r="R101" s="322"/>
      <c r="S101" s="322"/>
      <c r="T101" s="322"/>
      <c r="U101" s="322"/>
      <c r="V101" s="322"/>
      <c r="W101" s="322"/>
      <c r="X101" s="322"/>
      <c r="Y101" s="322"/>
      <c r="Z101" s="322"/>
      <c r="AA101" s="322"/>
      <c r="AB101" s="322"/>
      <c r="AC101" s="322"/>
      <c r="AD101" s="322"/>
      <c r="AE101" s="322"/>
    </row>
    <row r="102" spans="1:31" ht="15.75">
      <c r="A102" s="322"/>
      <c r="B102" s="322"/>
      <c r="C102" s="393"/>
      <c r="D102" s="393"/>
      <c r="E102" s="393"/>
      <c r="F102" s="393"/>
      <c r="G102" s="404"/>
      <c r="H102" s="322"/>
      <c r="I102" s="322"/>
      <c r="J102" s="322"/>
      <c r="K102" s="322"/>
      <c r="L102" s="363"/>
      <c r="M102" s="363"/>
      <c r="N102" s="322"/>
      <c r="O102" s="322"/>
      <c r="P102" s="322"/>
      <c r="Q102" s="322"/>
      <c r="R102" s="322"/>
      <c r="S102" s="322"/>
      <c r="T102" s="322"/>
      <c r="U102" s="322"/>
      <c r="V102" s="322"/>
      <c r="W102" s="322"/>
      <c r="X102" s="322"/>
      <c r="Y102" s="322"/>
      <c r="Z102" s="322"/>
      <c r="AA102" s="322"/>
      <c r="AB102" s="322"/>
      <c r="AC102" s="322"/>
      <c r="AD102" s="322"/>
      <c r="AE102" s="322"/>
    </row>
    <row r="103" spans="1:31" ht="15.75">
      <c r="A103" s="322"/>
      <c r="B103" s="322"/>
      <c r="C103" s="393"/>
      <c r="D103" s="393"/>
      <c r="E103" s="393"/>
      <c r="F103" s="393"/>
      <c r="G103" s="404"/>
      <c r="H103" s="322"/>
      <c r="I103" s="322"/>
      <c r="J103" s="322"/>
      <c r="K103" s="322"/>
      <c r="L103" s="363"/>
      <c r="M103" s="363"/>
      <c r="N103" s="322"/>
      <c r="O103" s="322"/>
      <c r="P103" s="322"/>
      <c r="Q103" s="322"/>
      <c r="R103" s="322"/>
      <c r="S103" s="322"/>
      <c r="T103" s="322"/>
      <c r="U103" s="322"/>
      <c r="V103" s="322"/>
      <c r="W103" s="322"/>
      <c r="X103" s="322"/>
      <c r="Y103" s="322"/>
      <c r="Z103" s="322"/>
      <c r="AA103" s="322"/>
      <c r="AB103" s="322"/>
      <c r="AC103" s="322"/>
      <c r="AD103" s="322"/>
      <c r="AE103" s="322"/>
    </row>
    <row r="104" spans="1:31" ht="15.75">
      <c r="A104" s="322"/>
      <c r="B104" s="322"/>
      <c r="C104" s="393"/>
      <c r="D104" s="393"/>
      <c r="E104" s="393"/>
      <c r="F104" s="393"/>
      <c r="G104" s="404"/>
      <c r="H104" s="322"/>
      <c r="I104" s="322"/>
      <c r="J104" s="322"/>
      <c r="K104" s="322"/>
      <c r="L104" s="363"/>
      <c r="M104" s="363"/>
      <c r="N104" s="322"/>
      <c r="O104" s="322"/>
      <c r="P104" s="322"/>
      <c r="Q104" s="322"/>
      <c r="R104" s="322"/>
      <c r="S104" s="322"/>
      <c r="T104" s="322"/>
      <c r="U104" s="322"/>
      <c r="V104" s="322"/>
      <c r="W104" s="322"/>
      <c r="X104" s="322"/>
      <c r="Y104" s="322"/>
      <c r="Z104" s="322"/>
      <c r="AA104" s="322"/>
      <c r="AB104" s="322"/>
      <c r="AC104" s="322"/>
      <c r="AD104" s="322"/>
      <c r="AE104" s="322"/>
    </row>
    <row r="105" spans="1:31" ht="15.75">
      <c r="A105" s="322"/>
      <c r="B105" s="322"/>
      <c r="C105" s="393"/>
      <c r="D105" s="393"/>
      <c r="E105" s="393"/>
      <c r="F105" s="393"/>
      <c r="G105" s="404"/>
      <c r="H105" s="322"/>
      <c r="I105" s="322"/>
      <c r="J105" s="322"/>
      <c r="K105" s="322"/>
      <c r="L105" s="363"/>
      <c r="M105" s="363"/>
      <c r="N105" s="322"/>
      <c r="O105" s="322"/>
      <c r="P105" s="322"/>
      <c r="Q105" s="322"/>
      <c r="R105" s="322"/>
      <c r="S105" s="322"/>
      <c r="T105" s="322"/>
      <c r="U105" s="322"/>
      <c r="V105" s="322"/>
      <c r="W105" s="322"/>
      <c r="X105" s="322"/>
      <c r="Y105" s="322"/>
      <c r="Z105" s="322"/>
      <c r="AA105" s="322"/>
      <c r="AB105" s="322"/>
      <c r="AC105" s="322"/>
      <c r="AD105" s="322"/>
      <c r="AE105" s="322"/>
    </row>
    <row r="106" spans="1:31" ht="15.75">
      <c r="A106" s="322"/>
      <c r="B106" s="322"/>
      <c r="C106" s="393"/>
      <c r="D106" s="393"/>
      <c r="E106" s="393"/>
      <c r="F106" s="393"/>
      <c r="G106" s="404"/>
      <c r="H106" s="322"/>
      <c r="I106" s="322"/>
      <c r="J106" s="322"/>
      <c r="K106" s="322"/>
      <c r="L106" s="363"/>
      <c r="M106" s="363"/>
      <c r="N106" s="322"/>
      <c r="O106" s="322"/>
      <c r="P106" s="322"/>
      <c r="Q106" s="322"/>
      <c r="R106" s="322"/>
      <c r="S106" s="322"/>
      <c r="T106" s="322"/>
      <c r="U106" s="322"/>
      <c r="V106" s="322"/>
      <c r="W106" s="322"/>
      <c r="X106" s="322"/>
      <c r="Y106" s="322"/>
      <c r="Z106" s="322"/>
      <c r="AA106" s="322"/>
      <c r="AB106" s="322"/>
      <c r="AC106" s="322"/>
      <c r="AD106" s="322"/>
      <c r="AE106" s="322"/>
    </row>
    <row r="107" spans="1:31" ht="15.75">
      <c r="A107" s="322"/>
      <c r="B107" s="322"/>
      <c r="C107" s="393"/>
      <c r="D107" s="393"/>
      <c r="E107" s="393"/>
      <c r="F107" s="393"/>
      <c r="G107" s="404"/>
      <c r="H107" s="322"/>
      <c r="I107" s="322"/>
      <c r="J107" s="322"/>
      <c r="K107" s="322"/>
      <c r="L107" s="363"/>
      <c r="M107" s="363"/>
      <c r="N107" s="322"/>
      <c r="O107" s="322"/>
      <c r="P107" s="322"/>
      <c r="Q107" s="322"/>
      <c r="R107" s="322"/>
      <c r="S107" s="322"/>
      <c r="T107" s="322"/>
      <c r="U107" s="322"/>
      <c r="V107" s="322"/>
      <c r="W107" s="322"/>
      <c r="X107" s="322"/>
      <c r="Y107" s="322"/>
      <c r="Z107" s="322"/>
      <c r="AA107" s="322"/>
      <c r="AB107" s="322"/>
      <c r="AC107" s="322"/>
      <c r="AD107" s="322"/>
      <c r="AE107" s="322"/>
    </row>
    <row r="108" spans="1:31" ht="15.75">
      <c r="A108" s="322"/>
      <c r="B108" s="322"/>
      <c r="C108" s="393"/>
      <c r="D108" s="393"/>
      <c r="E108" s="393"/>
      <c r="F108" s="393"/>
      <c r="G108" s="404"/>
      <c r="H108" s="322"/>
      <c r="I108" s="322"/>
      <c r="J108" s="322"/>
      <c r="K108" s="322"/>
      <c r="L108" s="363"/>
      <c r="M108" s="363"/>
      <c r="N108" s="322"/>
      <c r="O108" s="322"/>
      <c r="P108" s="322"/>
      <c r="Q108" s="322"/>
      <c r="R108" s="322"/>
      <c r="S108" s="322"/>
      <c r="T108" s="322"/>
      <c r="U108" s="322"/>
      <c r="V108" s="322"/>
      <c r="W108" s="322"/>
      <c r="X108" s="322"/>
      <c r="Y108" s="322"/>
      <c r="Z108" s="322"/>
      <c r="AA108" s="322"/>
      <c r="AB108" s="322"/>
      <c r="AC108" s="322"/>
      <c r="AD108" s="322"/>
      <c r="AE108" s="322"/>
    </row>
    <row r="109" spans="1:31" ht="15.75">
      <c r="A109" s="322"/>
      <c r="B109" s="322"/>
      <c r="C109" s="393"/>
      <c r="D109" s="393"/>
      <c r="E109" s="393"/>
      <c r="F109" s="393"/>
      <c r="G109" s="404"/>
      <c r="H109" s="322"/>
      <c r="I109" s="322"/>
      <c r="J109" s="322"/>
      <c r="K109" s="322"/>
      <c r="L109" s="363"/>
      <c r="M109" s="363"/>
      <c r="N109" s="322"/>
      <c r="O109" s="322"/>
      <c r="P109" s="322"/>
      <c r="Q109" s="322"/>
      <c r="R109" s="322"/>
      <c r="S109" s="322"/>
      <c r="T109" s="322"/>
      <c r="U109" s="322"/>
      <c r="V109" s="322"/>
      <c r="W109" s="322"/>
      <c r="X109" s="322"/>
      <c r="Y109" s="322"/>
      <c r="Z109" s="322"/>
      <c r="AA109" s="322"/>
      <c r="AB109" s="322"/>
      <c r="AC109" s="322"/>
      <c r="AD109" s="322"/>
      <c r="AE109" s="322"/>
    </row>
    <row r="110" spans="1:31" ht="15.75">
      <c r="A110" s="322"/>
      <c r="B110" s="322"/>
      <c r="C110" s="393"/>
      <c r="D110" s="393"/>
      <c r="E110" s="393"/>
      <c r="F110" s="393"/>
      <c r="G110" s="404"/>
      <c r="H110" s="322"/>
      <c r="I110" s="322"/>
      <c r="J110" s="322"/>
      <c r="K110" s="322"/>
      <c r="L110" s="363"/>
      <c r="M110" s="363"/>
      <c r="N110" s="322"/>
      <c r="O110" s="322"/>
      <c r="P110" s="322"/>
      <c r="Q110" s="322"/>
      <c r="R110" s="322"/>
      <c r="S110" s="322"/>
      <c r="T110" s="322"/>
      <c r="U110" s="322"/>
      <c r="V110" s="322"/>
      <c r="W110" s="322"/>
      <c r="X110" s="322"/>
      <c r="Y110" s="322"/>
      <c r="Z110" s="322"/>
      <c r="AA110" s="322"/>
      <c r="AB110" s="322"/>
      <c r="AC110" s="322"/>
      <c r="AD110" s="322"/>
      <c r="AE110" s="322"/>
    </row>
    <row r="111" spans="1:31" ht="15.75">
      <c r="A111" s="322"/>
      <c r="B111" s="322"/>
      <c r="C111" s="393"/>
      <c r="D111" s="393"/>
      <c r="E111" s="393"/>
      <c r="F111" s="393"/>
      <c r="G111" s="404"/>
      <c r="H111" s="322"/>
      <c r="I111" s="322"/>
      <c r="J111" s="322"/>
      <c r="K111" s="322"/>
      <c r="L111" s="363"/>
      <c r="M111" s="363"/>
      <c r="N111" s="322"/>
      <c r="O111" s="322"/>
      <c r="P111" s="322"/>
      <c r="Q111" s="322"/>
      <c r="R111" s="322"/>
      <c r="S111" s="322"/>
      <c r="T111" s="322"/>
      <c r="U111" s="322"/>
      <c r="V111" s="322"/>
      <c r="W111" s="322"/>
      <c r="X111" s="322"/>
      <c r="Y111" s="322"/>
      <c r="Z111" s="322"/>
      <c r="AA111" s="322"/>
      <c r="AB111" s="322"/>
      <c r="AC111" s="322"/>
      <c r="AD111" s="322"/>
      <c r="AE111" s="322"/>
    </row>
    <row r="112" spans="1:31" ht="15.75">
      <c r="A112" s="322"/>
      <c r="B112" s="322"/>
      <c r="C112" s="393"/>
      <c r="D112" s="393"/>
      <c r="E112" s="393"/>
      <c r="F112" s="393"/>
      <c r="G112" s="404"/>
      <c r="H112" s="322"/>
      <c r="I112" s="322"/>
      <c r="J112" s="322"/>
      <c r="K112" s="322"/>
      <c r="L112" s="363"/>
      <c r="M112" s="363"/>
      <c r="N112" s="322"/>
      <c r="O112" s="322"/>
      <c r="P112" s="322"/>
      <c r="Q112" s="322"/>
      <c r="R112" s="322"/>
      <c r="S112" s="322"/>
      <c r="T112" s="322"/>
      <c r="U112" s="322"/>
      <c r="V112" s="322"/>
      <c r="W112" s="322"/>
      <c r="X112" s="322"/>
      <c r="Y112" s="322"/>
      <c r="Z112" s="322"/>
      <c r="AA112" s="322"/>
      <c r="AB112" s="322"/>
      <c r="AC112" s="322"/>
      <c r="AD112" s="322"/>
      <c r="AE112" s="322"/>
    </row>
    <row r="113" spans="1:31" ht="15.75">
      <c r="A113" s="322"/>
      <c r="B113" s="322"/>
      <c r="C113" s="393"/>
      <c r="D113" s="393"/>
      <c r="E113" s="393"/>
      <c r="F113" s="393"/>
      <c r="G113" s="404"/>
      <c r="H113" s="322"/>
      <c r="I113" s="322"/>
      <c r="J113" s="322"/>
      <c r="K113" s="322"/>
      <c r="L113" s="363"/>
      <c r="M113" s="363"/>
      <c r="N113" s="322"/>
      <c r="O113" s="322"/>
      <c r="P113" s="322"/>
      <c r="Q113" s="322"/>
      <c r="R113" s="322"/>
      <c r="S113" s="322"/>
      <c r="T113" s="322"/>
      <c r="U113" s="322"/>
      <c r="V113" s="322"/>
      <c r="W113" s="322"/>
      <c r="X113" s="322"/>
      <c r="Y113" s="322"/>
      <c r="Z113" s="322"/>
      <c r="AA113" s="322"/>
      <c r="AB113" s="322"/>
      <c r="AC113" s="322"/>
      <c r="AD113" s="322"/>
      <c r="AE113" s="322"/>
    </row>
    <row r="114" spans="1:31" ht="15.75">
      <c r="A114" s="322"/>
      <c r="B114" s="322"/>
      <c r="C114" s="393"/>
      <c r="D114" s="393"/>
      <c r="E114" s="393"/>
      <c r="F114" s="393"/>
      <c r="G114" s="404"/>
      <c r="H114" s="322"/>
      <c r="I114" s="322"/>
      <c r="J114" s="322"/>
      <c r="K114" s="322"/>
      <c r="L114" s="363"/>
      <c r="M114" s="363"/>
      <c r="N114" s="322"/>
      <c r="O114" s="322"/>
      <c r="P114" s="322"/>
      <c r="Q114" s="322"/>
      <c r="R114" s="322"/>
      <c r="S114" s="322"/>
      <c r="T114" s="322"/>
      <c r="U114" s="322"/>
      <c r="V114" s="322"/>
      <c r="W114" s="322"/>
      <c r="X114" s="322"/>
      <c r="Y114" s="322"/>
      <c r="Z114" s="322"/>
      <c r="AA114" s="322"/>
      <c r="AB114" s="322"/>
      <c r="AC114" s="322"/>
      <c r="AD114" s="322"/>
      <c r="AE114" s="322"/>
    </row>
    <row r="115" spans="1:31" ht="15.75">
      <c r="A115" s="322"/>
      <c r="B115" s="322"/>
      <c r="C115" s="393"/>
      <c r="D115" s="393"/>
      <c r="E115" s="393"/>
      <c r="F115" s="393"/>
      <c r="G115" s="404"/>
      <c r="H115" s="322"/>
      <c r="I115" s="322"/>
      <c r="J115" s="322"/>
      <c r="K115" s="322"/>
      <c r="L115" s="363"/>
      <c r="M115" s="363"/>
      <c r="N115" s="322"/>
      <c r="O115" s="322"/>
      <c r="P115" s="322"/>
      <c r="Q115" s="322"/>
      <c r="R115" s="322"/>
      <c r="S115" s="322"/>
      <c r="T115" s="322"/>
      <c r="U115" s="322"/>
      <c r="V115" s="322"/>
      <c r="W115" s="322"/>
      <c r="X115" s="322"/>
      <c r="Y115" s="322"/>
      <c r="Z115" s="322"/>
      <c r="AA115" s="322"/>
      <c r="AB115" s="322"/>
      <c r="AC115" s="322"/>
      <c r="AD115" s="322"/>
      <c r="AE115" s="322"/>
    </row>
    <row r="116" spans="1:31" ht="15.75">
      <c r="A116" s="322"/>
      <c r="B116" s="322"/>
      <c r="C116" s="393"/>
      <c r="D116" s="393"/>
      <c r="E116" s="393"/>
      <c r="F116" s="393"/>
      <c r="G116" s="404"/>
      <c r="H116" s="322"/>
      <c r="I116" s="322"/>
      <c r="J116" s="322"/>
      <c r="K116" s="322"/>
      <c r="L116" s="363"/>
      <c r="M116" s="363"/>
      <c r="N116" s="322"/>
      <c r="O116" s="322"/>
      <c r="P116" s="322"/>
      <c r="Q116" s="322"/>
      <c r="R116" s="322"/>
      <c r="S116" s="322"/>
      <c r="T116" s="322"/>
      <c r="U116" s="322"/>
      <c r="V116" s="322"/>
      <c r="W116" s="322"/>
      <c r="X116" s="322"/>
      <c r="Y116" s="322"/>
      <c r="Z116" s="322"/>
      <c r="AA116" s="322"/>
      <c r="AB116" s="322"/>
      <c r="AC116" s="322"/>
      <c r="AD116" s="322"/>
      <c r="AE116" s="322"/>
    </row>
    <row r="117" spans="1:31" ht="15.75">
      <c r="A117" s="322"/>
      <c r="B117" s="322"/>
      <c r="C117" s="393"/>
      <c r="D117" s="393"/>
      <c r="E117" s="393"/>
      <c r="F117" s="393"/>
      <c r="G117" s="404"/>
      <c r="H117" s="322"/>
      <c r="I117" s="322"/>
      <c r="J117" s="322"/>
      <c r="K117" s="322"/>
      <c r="L117" s="363"/>
      <c r="M117" s="363"/>
      <c r="N117" s="322"/>
      <c r="O117" s="322"/>
      <c r="P117" s="322"/>
      <c r="Q117" s="322"/>
      <c r="R117" s="322"/>
      <c r="S117" s="322"/>
      <c r="T117" s="322"/>
      <c r="U117" s="322"/>
      <c r="V117" s="322"/>
      <c r="W117" s="322"/>
      <c r="X117" s="322"/>
      <c r="Y117" s="322"/>
      <c r="Z117" s="322"/>
      <c r="AA117" s="322"/>
      <c r="AB117" s="322"/>
      <c r="AC117" s="322"/>
      <c r="AD117" s="322"/>
      <c r="AE117" s="322"/>
    </row>
    <row r="118" spans="1:31" ht="15.75">
      <c r="A118" s="322"/>
      <c r="B118" s="322"/>
      <c r="C118" s="393"/>
      <c r="D118" s="393"/>
      <c r="E118" s="393"/>
      <c r="F118" s="393"/>
      <c r="G118" s="404"/>
      <c r="H118" s="322"/>
      <c r="I118" s="322"/>
      <c r="J118" s="322"/>
      <c r="K118" s="322"/>
      <c r="L118" s="363"/>
      <c r="M118" s="363"/>
      <c r="N118" s="322"/>
      <c r="O118" s="322"/>
      <c r="P118" s="322"/>
      <c r="Q118" s="322"/>
      <c r="R118" s="322"/>
      <c r="S118" s="322"/>
      <c r="T118" s="322"/>
      <c r="U118" s="322"/>
      <c r="V118" s="322"/>
      <c r="W118" s="322"/>
      <c r="X118" s="322"/>
      <c r="Y118" s="322"/>
      <c r="Z118" s="322"/>
      <c r="AA118" s="322"/>
      <c r="AB118" s="322"/>
      <c r="AC118" s="322"/>
      <c r="AD118" s="322"/>
      <c r="AE118" s="322"/>
    </row>
    <row r="119" spans="1:31" ht="15.75">
      <c r="A119" s="322"/>
      <c r="B119" s="322"/>
      <c r="C119" s="393"/>
      <c r="D119" s="393"/>
      <c r="E119" s="393"/>
      <c r="F119" s="393"/>
      <c r="G119" s="404"/>
      <c r="H119" s="322"/>
      <c r="I119" s="322"/>
      <c r="J119" s="322"/>
      <c r="K119" s="322"/>
      <c r="L119" s="363"/>
      <c r="M119" s="363"/>
      <c r="N119" s="322"/>
      <c r="O119" s="322"/>
      <c r="P119" s="322"/>
      <c r="Q119" s="322"/>
      <c r="R119" s="322"/>
      <c r="S119" s="322"/>
      <c r="T119" s="322"/>
      <c r="U119" s="322"/>
      <c r="V119" s="322"/>
      <c r="W119" s="322"/>
      <c r="X119" s="322"/>
      <c r="Y119" s="322"/>
      <c r="Z119" s="322"/>
      <c r="AA119" s="322"/>
      <c r="AB119" s="322"/>
      <c r="AC119" s="322"/>
      <c r="AD119" s="322"/>
      <c r="AE119" s="322"/>
    </row>
    <row r="120" spans="1:31" ht="15.75">
      <c r="A120" s="322"/>
      <c r="B120" s="322"/>
      <c r="C120" s="393"/>
      <c r="D120" s="393"/>
      <c r="E120" s="393"/>
      <c r="F120" s="393"/>
      <c r="G120" s="404"/>
      <c r="H120" s="322"/>
      <c r="I120" s="322"/>
      <c r="J120" s="322"/>
      <c r="K120" s="322"/>
      <c r="L120" s="363"/>
      <c r="M120" s="363"/>
      <c r="N120" s="322"/>
      <c r="O120" s="322"/>
      <c r="P120" s="322"/>
      <c r="Q120" s="322"/>
      <c r="R120" s="322"/>
      <c r="S120" s="322"/>
      <c r="T120" s="322"/>
      <c r="U120" s="322"/>
      <c r="V120" s="322"/>
      <c r="W120" s="322"/>
      <c r="X120" s="322"/>
      <c r="Y120" s="322"/>
      <c r="Z120" s="322"/>
      <c r="AA120" s="322"/>
      <c r="AB120" s="322"/>
      <c r="AC120" s="322"/>
      <c r="AD120" s="322"/>
      <c r="AE120" s="322"/>
    </row>
    <row r="121" spans="1:31" ht="15.75">
      <c r="A121" s="322"/>
      <c r="B121" s="322"/>
      <c r="C121" s="393"/>
      <c r="D121" s="393"/>
      <c r="E121" s="393"/>
      <c r="F121" s="393"/>
      <c r="G121" s="404"/>
      <c r="H121" s="322"/>
      <c r="I121" s="322"/>
      <c r="J121" s="322"/>
      <c r="K121" s="322"/>
      <c r="L121" s="322"/>
      <c r="M121" s="322"/>
      <c r="N121" s="322"/>
      <c r="O121" s="322"/>
      <c r="P121" s="322"/>
      <c r="Q121" s="322"/>
      <c r="R121" s="322"/>
      <c r="S121" s="322"/>
      <c r="T121" s="322"/>
      <c r="U121" s="322"/>
      <c r="V121" s="322"/>
      <c r="W121" s="322"/>
      <c r="X121" s="322"/>
      <c r="Y121" s="322"/>
      <c r="Z121" s="322"/>
      <c r="AA121" s="322"/>
      <c r="AB121" s="322"/>
      <c r="AC121" s="322"/>
      <c r="AD121" s="322"/>
      <c r="AE121" s="322"/>
    </row>
    <row r="122" spans="1:31" ht="15.75">
      <c r="A122" s="322"/>
      <c r="B122" s="322"/>
      <c r="C122" s="393"/>
      <c r="D122" s="393"/>
      <c r="E122" s="393"/>
      <c r="F122" s="393"/>
      <c r="G122" s="404"/>
      <c r="H122" s="322"/>
      <c r="I122" s="322"/>
      <c r="J122" s="322"/>
      <c r="K122" s="322"/>
      <c r="L122" s="322"/>
      <c r="M122" s="322"/>
      <c r="N122" s="322"/>
      <c r="O122" s="322"/>
      <c r="P122" s="322"/>
      <c r="Q122" s="322"/>
      <c r="R122" s="322"/>
      <c r="S122" s="322"/>
      <c r="T122" s="322"/>
      <c r="U122" s="322"/>
      <c r="V122" s="322"/>
      <c r="W122" s="322"/>
      <c r="X122" s="322"/>
      <c r="Y122" s="322"/>
      <c r="Z122" s="322"/>
      <c r="AA122" s="322"/>
      <c r="AB122" s="322"/>
      <c r="AC122" s="322"/>
      <c r="AD122" s="322"/>
      <c r="AE122" s="322"/>
    </row>
    <row r="123" spans="1:31" ht="15.75">
      <c r="A123" s="322"/>
      <c r="B123" s="322"/>
      <c r="C123" s="393"/>
      <c r="D123" s="393"/>
      <c r="E123" s="393"/>
      <c r="F123" s="393"/>
      <c r="G123" s="404"/>
      <c r="H123" s="322"/>
      <c r="I123" s="322"/>
      <c r="J123" s="322"/>
      <c r="K123" s="322"/>
      <c r="L123" s="322"/>
      <c r="M123" s="322"/>
      <c r="N123" s="322"/>
      <c r="O123" s="322"/>
      <c r="P123" s="322"/>
      <c r="Q123" s="322"/>
      <c r="R123" s="322"/>
      <c r="S123" s="322"/>
      <c r="T123" s="322"/>
      <c r="U123" s="322"/>
      <c r="V123" s="322"/>
      <c r="W123" s="322"/>
      <c r="X123" s="322"/>
      <c r="Y123" s="322"/>
      <c r="Z123" s="322"/>
      <c r="AA123" s="322"/>
      <c r="AB123" s="322"/>
      <c r="AC123" s="322"/>
      <c r="AD123" s="322"/>
      <c r="AE123" s="322"/>
    </row>
    <row r="124" spans="1:31" ht="15.75">
      <c r="A124" s="322"/>
      <c r="B124" s="322"/>
      <c r="C124" s="393"/>
      <c r="D124" s="393"/>
      <c r="E124" s="393"/>
      <c r="F124" s="393"/>
      <c r="G124" s="404"/>
      <c r="H124" s="322"/>
      <c r="I124" s="322"/>
      <c r="J124" s="322"/>
      <c r="K124" s="322"/>
      <c r="L124" s="322"/>
      <c r="M124" s="322"/>
      <c r="N124" s="322"/>
      <c r="O124" s="322"/>
      <c r="P124" s="322"/>
      <c r="Q124" s="322"/>
      <c r="R124" s="322"/>
      <c r="S124" s="322"/>
      <c r="T124" s="322"/>
      <c r="U124" s="322"/>
      <c r="V124" s="322"/>
      <c r="W124" s="322"/>
      <c r="X124" s="322"/>
      <c r="Y124" s="322"/>
      <c r="Z124" s="322"/>
      <c r="AA124" s="322"/>
      <c r="AB124" s="322"/>
      <c r="AC124" s="322"/>
      <c r="AD124" s="322"/>
      <c r="AE124" s="322"/>
    </row>
    <row r="125" spans="1:31" ht="15.75">
      <c r="A125" s="322"/>
      <c r="B125" s="322"/>
      <c r="C125" s="393"/>
      <c r="D125" s="393"/>
      <c r="E125" s="393"/>
      <c r="F125" s="393"/>
      <c r="G125" s="404"/>
      <c r="H125" s="322"/>
      <c r="I125" s="322"/>
      <c r="J125" s="322"/>
      <c r="K125" s="322"/>
      <c r="L125" s="322"/>
      <c r="M125" s="322"/>
      <c r="N125" s="322"/>
      <c r="O125" s="322"/>
      <c r="P125" s="322"/>
      <c r="Q125" s="322"/>
      <c r="R125" s="322"/>
      <c r="S125" s="322"/>
      <c r="T125" s="322"/>
      <c r="U125" s="322"/>
      <c r="V125" s="322"/>
      <c r="W125" s="322"/>
      <c r="X125" s="322"/>
      <c r="Y125" s="322"/>
      <c r="Z125" s="322"/>
      <c r="AA125" s="322"/>
      <c r="AB125" s="322"/>
      <c r="AC125" s="322"/>
      <c r="AD125" s="322"/>
      <c r="AE125" s="322"/>
    </row>
    <row r="126" spans="1:31" ht="15.75">
      <c r="A126" s="322"/>
      <c r="B126" s="322"/>
      <c r="C126" s="393"/>
      <c r="D126" s="393"/>
      <c r="E126" s="393"/>
      <c r="F126" s="393"/>
      <c r="G126" s="404"/>
      <c r="H126" s="322"/>
      <c r="I126" s="322"/>
      <c r="J126" s="322"/>
      <c r="K126" s="322"/>
      <c r="L126" s="322"/>
      <c r="M126" s="322"/>
      <c r="N126" s="322"/>
      <c r="O126" s="322"/>
      <c r="P126" s="322"/>
      <c r="Q126" s="322"/>
      <c r="R126" s="322"/>
      <c r="S126" s="322"/>
      <c r="T126" s="322"/>
      <c r="U126" s="322"/>
      <c r="V126" s="322"/>
      <c r="W126" s="322"/>
      <c r="X126" s="322"/>
      <c r="Y126" s="322"/>
      <c r="Z126" s="322"/>
      <c r="AA126" s="322"/>
      <c r="AB126" s="322"/>
      <c r="AC126" s="322"/>
      <c r="AD126" s="322"/>
      <c r="AE126" s="322"/>
    </row>
    <row r="127" spans="1:31" ht="15.75">
      <c r="A127" s="322"/>
      <c r="B127" s="322"/>
      <c r="C127" s="393"/>
      <c r="D127" s="393"/>
      <c r="E127" s="393"/>
      <c r="F127" s="393"/>
      <c r="G127" s="404"/>
      <c r="H127" s="322"/>
      <c r="I127" s="322"/>
      <c r="J127" s="322"/>
      <c r="K127" s="322"/>
      <c r="L127" s="322"/>
      <c r="M127" s="322"/>
      <c r="N127" s="322"/>
      <c r="O127" s="322"/>
      <c r="P127" s="322"/>
      <c r="Q127" s="322"/>
      <c r="R127" s="322"/>
      <c r="S127" s="322"/>
      <c r="T127" s="322"/>
      <c r="U127" s="322"/>
      <c r="V127" s="322"/>
      <c r="W127" s="322"/>
      <c r="X127" s="322"/>
      <c r="Y127" s="322"/>
      <c r="Z127" s="322"/>
      <c r="AA127" s="322"/>
      <c r="AB127" s="322"/>
      <c r="AC127" s="322"/>
      <c r="AD127" s="322"/>
      <c r="AE127" s="322"/>
    </row>
    <row r="128" spans="1:31" ht="15.75">
      <c r="A128" s="322"/>
      <c r="B128" s="322"/>
      <c r="C128" s="393"/>
      <c r="D128" s="393"/>
      <c r="E128" s="393"/>
      <c r="F128" s="393"/>
      <c r="G128" s="404"/>
      <c r="H128" s="322"/>
      <c r="I128" s="322"/>
      <c r="J128" s="322"/>
      <c r="K128" s="322"/>
      <c r="L128" s="322"/>
      <c r="M128" s="322"/>
      <c r="N128" s="322"/>
      <c r="O128" s="322"/>
      <c r="P128" s="322"/>
      <c r="Q128" s="322"/>
      <c r="R128" s="322"/>
      <c r="S128" s="322"/>
      <c r="T128" s="322"/>
      <c r="U128" s="322"/>
      <c r="V128" s="322"/>
      <c r="W128" s="322"/>
      <c r="X128" s="322"/>
      <c r="Y128" s="322"/>
      <c r="Z128" s="322"/>
      <c r="AA128" s="322"/>
      <c r="AB128" s="322"/>
      <c r="AC128" s="322"/>
      <c r="AD128" s="322"/>
      <c r="AE128" s="322"/>
    </row>
    <row r="129" spans="1:31" ht="15.75">
      <c r="A129" s="322"/>
      <c r="B129" s="322"/>
      <c r="C129" s="393"/>
      <c r="D129" s="393"/>
      <c r="E129" s="393"/>
      <c r="F129" s="393"/>
      <c r="G129" s="404"/>
      <c r="H129" s="322"/>
      <c r="I129" s="322"/>
      <c r="J129" s="322"/>
      <c r="K129" s="322"/>
      <c r="L129" s="322"/>
      <c r="M129" s="322"/>
      <c r="N129" s="322"/>
      <c r="O129" s="322"/>
      <c r="P129" s="322"/>
      <c r="Q129" s="322"/>
      <c r="R129" s="322"/>
      <c r="S129" s="322"/>
      <c r="T129" s="322"/>
      <c r="U129" s="322"/>
      <c r="V129" s="322"/>
      <c r="W129" s="322"/>
      <c r="X129" s="322"/>
      <c r="Y129" s="322"/>
      <c r="Z129" s="322"/>
      <c r="AA129" s="322"/>
      <c r="AB129" s="322"/>
      <c r="AC129" s="322"/>
      <c r="AD129" s="322"/>
      <c r="AE129" s="322"/>
    </row>
    <row r="130" spans="1:31" ht="15.75">
      <c r="A130" s="322"/>
      <c r="B130" s="322"/>
      <c r="C130" s="393"/>
      <c r="D130" s="393"/>
      <c r="E130" s="393"/>
      <c r="F130" s="393"/>
      <c r="G130" s="404"/>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row>
    <row r="131" spans="1:31" ht="15.75">
      <c r="C131" s="296"/>
      <c r="D131" s="296"/>
      <c r="E131" s="296"/>
      <c r="F131" s="296"/>
      <c r="G131" s="405"/>
    </row>
    <row r="132" spans="1:31" ht="15.75">
      <c r="C132" s="296"/>
      <c r="D132" s="296"/>
      <c r="E132" s="296"/>
      <c r="F132" s="296"/>
      <c r="G132" s="405"/>
    </row>
    <row r="133" spans="1:31" ht="15.75">
      <c r="C133" s="296"/>
      <c r="D133" s="296"/>
      <c r="E133" s="296"/>
      <c r="F133" s="296"/>
      <c r="G133" s="405"/>
    </row>
    <row r="134" spans="1:31" ht="15.75">
      <c r="C134" s="296"/>
      <c r="D134" s="296"/>
      <c r="E134" s="296"/>
      <c r="F134" s="296"/>
      <c r="G134" s="405"/>
    </row>
    <row r="135" spans="1:31" ht="15.75">
      <c r="C135" s="296"/>
      <c r="D135" s="296"/>
      <c r="E135" s="296"/>
      <c r="F135" s="296"/>
      <c r="G135" s="405"/>
    </row>
    <row r="136" spans="1:31" ht="15.75">
      <c r="C136" s="296"/>
      <c r="D136" s="296"/>
      <c r="E136" s="296"/>
      <c r="F136" s="296"/>
      <c r="G136" s="405"/>
    </row>
    <row r="137" spans="1:31" ht="15.75">
      <c r="C137" s="296"/>
      <c r="D137" s="296"/>
      <c r="E137" s="296"/>
      <c r="F137" s="296"/>
      <c r="G137" s="405"/>
    </row>
    <row r="138" spans="1:31" ht="15.75">
      <c r="C138" s="296"/>
      <c r="D138" s="296"/>
      <c r="E138" s="296"/>
      <c r="F138" s="296"/>
      <c r="G138" s="405"/>
    </row>
    <row r="139" spans="1:31" ht="15.75">
      <c r="C139" s="296"/>
      <c r="D139" s="296"/>
      <c r="E139" s="296"/>
      <c r="F139" s="296"/>
      <c r="G139" s="405"/>
    </row>
    <row r="140" spans="1:31" ht="15.75">
      <c r="C140" s="296"/>
      <c r="D140" s="296"/>
      <c r="E140" s="296"/>
      <c r="F140" s="296"/>
      <c r="G140" s="405"/>
    </row>
    <row r="141" spans="1:31" ht="15.75">
      <c r="C141" s="296"/>
      <c r="D141" s="296"/>
      <c r="E141" s="296"/>
      <c r="F141" s="296"/>
      <c r="G141" s="405"/>
    </row>
    <row r="142" spans="1:31" ht="15.75">
      <c r="C142" s="296"/>
      <c r="D142" s="296"/>
      <c r="E142" s="296"/>
      <c r="F142" s="296"/>
      <c r="G142" s="405"/>
    </row>
    <row r="143" spans="1:31" ht="15.75">
      <c r="C143" s="296"/>
      <c r="D143" s="296"/>
      <c r="E143" s="296"/>
      <c r="F143" s="296"/>
      <c r="G143" s="405"/>
    </row>
    <row r="144" spans="1:31" ht="15.75">
      <c r="C144" s="296"/>
      <c r="D144" s="296"/>
      <c r="E144" s="296"/>
      <c r="F144" s="296"/>
      <c r="G144" s="405"/>
    </row>
    <row r="145" spans="3:7" ht="15.75">
      <c r="C145" s="296"/>
      <c r="D145" s="296"/>
      <c r="E145" s="296"/>
      <c r="F145" s="296"/>
      <c r="G145" s="405"/>
    </row>
  </sheetData>
  <mergeCells count="13">
    <mergeCell ref="L9:M9"/>
    <mergeCell ref="L1:Q1"/>
    <mergeCell ref="L2:Q2"/>
    <mergeCell ref="L5:Q5"/>
    <mergeCell ref="L6:Q6"/>
    <mergeCell ref="L7:Q7"/>
    <mergeCell ref="A3:I3"/>
    <mergeCell ref="A4:I4"/>
    <mergeCell ref="A5:I5"/>
    <mergeCell ref="A6:I6"/>
    <mergeCell ref="A9:A10"/>
    <mergeCell ref="E9:E10"/>
    <mergeCell ref="G9:I9"/>
  </mergeCells>
  <printOptions horizontalCentered="1"/>
  <pageMargins left="1.25" right="0.15748031496063" top="0.75" bottom="0.25" header="0.31496062992126" footer="0"/>
  <pageSetup scale="70" orientation="portrait" useFirstPageNumber="1"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24"/>
  <sheetViews>
    <sheetView topLeftCell="E1" workbookViewId="0">
      <selection activeCell="L3" sqref="L3:L9"/>
    </sheetView>
  </sheetViews>
  <sheetFormatPr defaultRowHeight="15"/>
  <cols>
    <col min="1" max="1" width="27.140625" style="212" customWidth="1"/>
    <col min="2" max="2" width="21.7109375" style="212" customWidth="1"/>
    <col min="3" max="3" width="17.140625" style="212" customWidth="1"/>
    <col min="4" max="4" width="14.7109375" style="212" customWidth="1"/>
    <col min="5" max="6" width="14" style="212" customWidth="1"/>
    <col min="7" max="7" width="19.28515625" style="212" customWidth="1"/>
    <col min="8" max="8" width="14.85546875" style="212" customWidth="1"/>
    <col min="9" max="9" width="16.28515625" style="212" customWidth="1"/>
    <col min="10" max="10" width="4.140625" style="212" customWidth="1"/>
    <col min="11" max="11" width="9.140625" style="212"/>
    <col min="12" max="12" width="75.28515625" style="212" customWidth="1"/>
    <col min="13" max="18" width="9.140625" style="212"/>
    <col min="19" max="16384" width="9.140625" style="206"/>
  </cols>
  <sheetData>
    <row r="1" spans="1:12" ht="21.75" customHeight="1">
      <c r="I1" s="358" t="s">
        <v>563</v>
      </c>
    </row>
    <row r="2" spans="1:12" ht="20.25">
      <c r="A2" s="938" t="s">
        <v>799</v>
      </c>
      <c r="B2" s="938"/>
      <c r="C2" s="938"/>
      <c r="D2" s="938"/>
      <c r="E2" s="938"/>
      <c r="F2" s="938"/>
      <c r="G2" s="938"/>
      <c r="H2" s="938"/>
      <c r="I2" s="938"/>
    </row>
    <row r="4" spans="1:12" ht="18.75">
      <c r="A4" s="319" t="str">
        <f>"Expenditure Head No : "&amp;'ZZZ-PG1.DBF'!A753</f>
        <v>Expenditure Head No : 603</v>
      </c>
      <c r="D4" s="319" t="s">
        <v>1396</v>
      </c>
      <c r="H4" s="336"/>
      <c r="I4" s="336"/>
      <c r="J4" s="356"/>
      <c r="L4" s="406"/>
    </row>
    <row r="5" spans="1:12" ht="18.75">
      <c r="L5" s="359"/>
    </row>
    <row r="6" spans="1:12" ht="18.75">
      <c r="I6" s="337" t="s">
        <v>7</v>
      </c>
      <c r="L6" s="359"/>
    </row>
    <row r="7" spans="1:12" ht="42.75">
      <c r="A7" s="939" t="s">
        <v>146</v>
      </c>
      <c r="B7" s="939" t="s">
        <v>282</v>
      </c>
      <c r="C7" s="351" t="s">
        <v>415</v>
      </c>
      <c r="D7" s="351" t="s">
        <v>283</v>
      </c>
      <c r="E7" s="942" t="s">
        <v>674</v>
      </c>
      <c r="F7" s="943"/>
      <c r="G7" s="351" t="s">
        <v>284</v>
      </c>
      <c r="H7" s="351" t="s">
        <v>147</v>
      </c>
      <c r="I7" s="338" t="s">
        <v>285</v>
      </c>
      <c r="L7" s="490"/>
    </row>
    <row r="8" spans="1:12" ht="20.25" customHeight="1">
      <c r="A8" s="940"/>
      <c r="B8" s="940"/>
      <c r="C8" s="352"/>
      <c r="D8" s="352"/>
      <c r="E8" s="339" t="s">
        <v>461</v>
      </c>
      <c r="F8" s="339" t="s">
        <v>462</v>
      </c>
      <c r="G8" s="352"/>
      <c r="H8" s="352"/>
      <c r="I8" s="340"/>
    </row>
    <row r="9" spans="1:12" ht="20.25" customHeight="1">
      <c r="A9" s="941"/>
      <c r="B9" s="941"/>
      <c r="C9" s="341" t="s">
        <v>41</v>
      </c>
      <c r="D9" s="341" t="s">
        <v>42</v>
      </c>
      <c r="E9" s="341" t="s">
        <v>43</v>
      </c>
      <c r="F9" s="341" t="s">
        <v>44</v>
      </c>
      <c r="G9" s="341" t="s">
        <v>463</v>
      </c>
      <c r="H9" s="341" t="s">
        <v>46</v>
      </c>
      <c r="I9" s="342" t="s">
        <v>464</v>
      </c>
    </row>
    <row r="10" spans="1:12">
      <c r="A10" s="352"/>
      <c r="B10" s="352"/>
      <c r="C10" s="344"/>
      <c r="D10" s="344"/>
      <c r="E10" s="344"/>
      <c r="F10" s="344"/>
      <c r="G10" s="344"/>
      <c r="H10" s="344"/>
      <c r="I10" s="345"/>
    </row>
    <row r="11" spans="1:12" ht="18" customHeight="1">
      <c r="A11" s="346" t="str">
        <f>"Programme "&amp;'ZZZ-PG1.DBF'!B753</f>
        <v>Programme 03</v>
      </c>
      <c r="B11" s="552" t="s">
        <v>286</v>
      </c>
      <c r="C11" s="223">
        <f>'ZZZ-PG1.DBF'!I753</f>
        <v>9021000</v>
      </c>
      <c r="D11" s="223">
        <f>'ZZZ-PG1.DBF'!J753</f>
        <v>-130060</v>
      </c>
      <c r="E11" s="223">
        <f>'ZZZ-PG1.DBF'!W753</f>
        <v>13000</v>
      </c>
      <c r="F11" s="223">
        <f>'ZZZ-PG1.DBF'!X753</f>
        <v>13000</v>
      </c>
      <c r="G11" s="223">
        <f>C11+D11+E11-F11</f>
        <v>8890940</v>
      </c>
      <c r="H11" s="223">
        <f>'ZZZ-PG1.DBF'!V753</f>
        <v>8329097</v>
      </c>
      <c r="I11" s="223">
        <f>G11-H11</f>
        <v>561843</v>
      </c>
    </row>
    <row r="12" spans="1:12" ht="18" customHeight="1">
      <c r="A12" s="346"/>
      <c r="B12" s="346"/>
      <c r="C12" s="223"/>
      <c r="D12" s="223"/>
      <c r="E12" s="223"/>
      <c r="F12" s="223"/>
      <c r="G12" s="223"/>
      <c r="H12" s="223"/>
      <c r="I12" s="223"/>
    </row>
    <row r="13" spans="1:12" ht="18" customHeight="1">
      <c r="A13" s="346"/>
      <c r="B13" s="346" t="s">
        <v>287</v>
      </c>
      <c r="C13" s="223">
        <f>'ZZZ-PG1.DBF'!I755</f>
        <v>1000000</v>
      </c>
      <c r="D13" s="223">
        <f>'ZZZ-PG1.DBF'!J755</f>
        <v>0</v>
      </c>
      <c r="E13" s="223">
        <f>'ZZZ-PG1.DBF'!W755</f>
        <v>0</v>
      </c>
      <c r="F13" s="223">
        <f>'ZZZ-PG1.DBF'!X755</f>
        <v>0</v>
      </c>
      <c r="G13" s="223">
        <f>C13+D13+E13-F13</f>
        <v>1000000</v>
      </c>
      <c r="H13" s="223">
        <f>'ZZZ-PG1.DBF'!V755</f>
        <v>208983</v>
      </c>
      <c r="I13" s="223">
        <f>G13-H13</f>
        <v>791017</v>
      </c>
    </row>
    <row r="14" spans="1:12" ht="18" customHeight="1">
      <c r="A14" s="346"/>
      <c r="B14" s="346"/>
      <c r="C14" s="223"/>
      <c r="D14" s="223"/>
      <c r="E14" s="223"/>
      <c r="F14" s="223"/>
      <c r="G14" s="223"/>
      <c r="H14" s="223"/>
      <c r="I14" s="223"/>
    </row>
    <row r="15" spans="1:12" ht="18" customHeight="1" thickBot="1">
      <c r="A15" s="346"/>
      <c r="B15" s="293" t="s">
        <v>145</v>
      </c>
      <c r="C15" s="310">
        <f>SUM(C11:C13)</f>
        <v>10021000</v>
      </c>
      <c r="D15" s="310">
        <f t="shared" ref="D15:I15" si="0">SUM(D11:D13)</f>
        <v>-130060</v>
      </c>
      <c r="E15" s="310">
        <f t="shared" si="0"/>
        <v>13000</v>
      </c>
      <c r="F15" s="310">
        <f t="shared" si="0"/>
        <v>13000</v>
      </c>
      <c r="G15" s="310">
        <f t="shared" si="0"/>
        <v>9890940</v>
      </c>
      <c r="H15" s="310">
        <f t="shared" si="0"/>
        <v>8538080</v>
      </c>
      <c r="I15" s="310">
        <f t="shared" si="0"/>
        <v>1352860</v>
      </c>
    </row>
    <row r="16" spans="1:12" ht="18" customHeight="1" thickTop="1">
      <c r="A16" s="346"/>
      <c r="B16" s="346"/>
      <c r="C16" s="223"/>
      <c r="D16" s="223"/>
      <c r="E16" s="223"/>
      <c r="F16" s="223"/>
      <c r="G16" s="223"/>
      <c r="H16" s="223"/>
      <c r="I16" s="223"/>
    </row>
    <row r="17" spans="1:9" ht="18" customHeight="1" thickBot="1">
      <c r="A17" s="346"/>
      <c r="B17" s="293" t="s">
        <v>148</v>
      </c>
      <c r="C17" s="310">
        <f>C15</f>
        <v>10021000</v>
      </c>
      <c r="D17" s="310">
        <f t="shared" ref="D17:I17" si="1">D15</f>
        <v>-130060</v>
      </c>
      <c r="E17" s="310">
        <f t="shared" si="1"/>
        <v>13000</v>
      </c>
      <c r="F17" s="310">
        <f t="shared" si="1"/>
        <v>13000</v>
      </c>
      <c r="G17" s="310">
        <f t="shared" si="1"/>
        <v>9890940</v>
      </c>
      <c r="H17" s="310">
        <f t="shared" si="1"/>
        <v>8538080</v>
      </c>
      <c r="I17" s="310">
        <f t="shared" si="1"/>
        <v>1352860</v>
      </c>
    </row>
    <row r="18" spans="1:9" ht="18" customHeight="1" thickTop="1">
      <c r="A18" s="347"/>
      <c r="B18" s="553"/>
      <c r="C18" s="227"/>
      <c r="D18" s="227"/>
      <c r="E18" s="227"/>
      <c r="F18" s="227"/>
      <c r="G18" s="227"/>
      <c r="H18" s="227"/>
      <c r="I18" s="227"/>
    </row>
    <row r="19" spans="1:9" ht="18" customHeight="1">
      <c r="A19" s="224"/>
      <c r="B19" s="554"/>
      <c r="C19" s="224"/>
      <c r="D19" s="224"/>
      <c r="E19" s="224"/>
      <c r="F19" s="224"/>
      <c r="G19" s="224"/>
      <c r="H19" s="224"/>
      <c r="I19" s="224"/>
    </row>
    <row r="20" spans="1:9" ht="18" customHeight="1">
      <c r="A20" s="224"/>
      <c r="B20" s="554"/>
      <c r="C20" s="224"/>
      <c r="D20" s="224"/>
      <c r="E20" s="224"/>
      <c r="F20" s="224"/>
      <c r="G20" s="224"/>
      <c r="H20" s="224"/>
      <c r="I20" s="224"/>
    </row>
    <row r="21" spans="1:9">
      <c r="E21" s="212" t="s">
        <v>288</v>
      </c>
    </row>
    <row r="22" spans="1:9" ht="15.75">
      <c r="E22" s="354" t="s">
        <v>359</v>
      </c>
      <c r="F22" s="354"/>
    </row>
    <row r="23" spans="1:9">
      <c r="E23" s="212" t="s">
        <v>289</v>
      </c>
    </row>
    <row r="24" spans="1:9" ht="15.75">
      <c r="E24" s="348" t="s">
        <v>152</v>
      </c>
      <c r="F24" s="348"/>
    </row>
  </sheetData>
  <mergeCells count="4">
    <mergeCell ref="A2:I2"/>
    <mergeCell ref="A7:A9"/>
    <mergeCell ref="B7:B9"/>
    <mergeCell ref="E7:F7"/>
  </mergeCells>
  <printOptions horizontalCentered="1"/>
  <pageMargins left="1" right="1" top="1.5" bottom="1" header="0.5" footer="0.5"/>
  <pageSetup paperSize="9" scale="71" firstPageNumber="16" orientation="landscape" useFirstPageNumber="1"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3"/>
  <sheetViews>
    <sheetView topLeftCell="G1" workbookViewId="0">
      <selection activeCell="K7" sqref="K7:K16"/>
    </sheetView>
  </sheetViews>
  <sheetFormatPr defaultRowHeight="15.75"/>
  <cols>
    <col min="1" max="1" width="10.28515625" style="698" customWidth="1"/>
    <col min="2" max="2" width="46.5703125" style="698" customWidth="1"/>
    <col min="3" max="3" width="18.28515625" style="698" customWidth="1"/>
    <col min="4" max="4" width="16.28515625" style="698" customWidth="1"/>
    <col min="5" max="5" width="18" style="698" customWidth="1"/>
    <col min="6" max="6" width="15.5703125" style="698" customWidth="1"/>
    <col min="7" max="7" width="18.5703125" style="698" customWidth="1"/>
    <col min="8" max="8" width="16.42578125" style="698" customWidth="1"/>
    <col min="9" max="9" width="18.28515625" style="698" customWidth="1"/>
    <col min="10" max="10" width="16.5703125" style="698" customWidth="1"/>
    <col min="11" max="11" width="75.140625" style="206" customWidth="1"/>
    <col min="12" max="255" width="9.140625" style="698"/>
    <col min="256" max="256" width="10.28515625" style="698" customWidth="1"/>
    <col min="257" max="257" width="41.28515625" style="698" customWidth="1"/>
    <col min="258" max="258" width="18.28515625" style="698" customWidth="1"/>
    <col min="259" max="259" width="13.140625" style="698" customWidth="1"/>
    <col min="260" max="260" width="18.85546875" style="698" customWidth="1"/>
    <col min="261" max="261" width="12.85546875" style="698" customWidth="1"/>
    <col min="262" max="262" width="19.28515625" style="698" customWidth="1"/>
    <col min="263" max="263" width="13.5703125" style="698" customWidth="1"/>
    <col min="264" max="264" width="18.28515625" style="698" customWidth="1"/>
    <col min="265" max="511" width="9.140625" style="698"/>
    <col min="512" max="512" width="10.28515625" style="698" customWidth="1"/>
    <col min="513" max="513" width="41.28515625" style="698" customWidth="1"/>
    <col min="514" max="514" width="18.28515625" style="698" customWidth="1"/>
    <col min="515" max="515" width="13.140625" style="698" customWidth="1"/>
    <col min="516" max="516" width="18.85546875" style="698" customWidth="1"/>
    <col min="517" max="517" width="12.85546875" style="698" customWidth="1"/>
    <col min="518" max="518" width="19.28515625" style="698" customWidth="1"/>
    <col min="519" max="519" width="13.5703125" style="698" customWidth="1"/>
    <col min="520" max="520" width="18.28515625" style="698" customWidth="1"/>
    <col min="521" max="767" width="9.140625" style="698"/>
    <col min="768" max="768" width="10.28515625" style="698" customWidth="1"/>
    <col min="769" max="769" width="41.28515625" style="698" customWidth="1"/>
    <col min="770" max="770" width="18.28515625" style="698" customWidth="1"/>
    <col min="771" max="771" width="13.140625" style="698" customWidth="1"/>
    <col min="772" max="772" width="18.85546875" style="698" customWidth="1"/>
    <col min="773" max="773" width="12.85546875" style="698" customWidth="1"/>
    <col min="774" max="774" width="19.28515625" style="698" customWidth="1"/>
    <col min="775" max="775" width="13.5703125" style="698" customWidth="1"/>
    <col min="776" max="776" width="18.28515625" style="698" customWidth="1"/>
    <col min="777" max="1023" width="9.140625" style="698"/>
    <col min="1024" max="1024" width="10.28515625" style="698" customWidth="1"/>
    <col min="1025" max="1025" width="41.28515625" style="698" customWidth="1"/>
    <col min="1026" max="1026" width="18.28515625" style="698" customWidth="1"/>
    <col min="1027" max="1027" width="13.140625" style="698" customWidth="1"/>
    <col min="1028" max="1028" width="18.85546875" style="698" customWidth="1"/>
    <col min="1029" max="1029" width="12.85546875" style="698" customWidth="1"/>
    <col min="1030" max="1030" width="19.28515625" style="698" customWidth="1"/>
    <col min="1031" max="1031" width="13.5703125" style="698" customWidth="1"/>
    <col min="1032" max="1032" width="18.28515625" style="698" customWidth="1"/>
    <col min="1033" max="1279" width="9.140625" style="698"/>
    <col min="1280" max="1280" width="10.28515625" style="698" customWidth="1"/>
    <col min="1281" max="1281" width="41.28515625" style="698" customWidth="1"/>
    <col min="1282" max="1282" width="18.28515625" style="698" customWidth="1"/>
    <col min="1283" max="1283" width="13.140625" style="698" customWidth="1"/>
    <col min="1284" max="1284" width="18.85546875" style="698" customWidth="1"/>
    <col min="1285" max="1285" width="12.85546875" style="698" customWidth="1"/>
    <col min="1286" max="1286" width="19.28515625" style="698" customWidth="1"/>
    <col min="1287" max="1287" width="13.5703125" style="698" customWidth="1"/>
    <col min="1288" max="1288" width="18.28515625" style="698" customWidth="1"/>
    <col min="1289" max="1535" width="9.140625" style="698"/>
    <col min="1536" max="1536" width="10.28515625" style="698" customWidth="1"/>
    <col min="1537" max="1537" width="41.28515625" style="698" customWidth="1"/>
    <col min="1538" max="1538" width="18.28515625" style="698" customWidth="1"/>
    <col min="1539" max="1539" width="13.140625" style="698" customWidth="1"/>
    <col min="1540" max="1540" width="18.85546875" style="698" customWidth="1"/>
    <col min="1541" max="1541" width="12.85546875" style="698" customWidth="1"/>
    <col min="1542" max="1542" width="19.28515625" style="698" customWidth="1"/>
    <col min="1543" max="1543" width="13.5703125" style="698" customWidth="1"/>
    <col min="1544" max="1544" width="18.28515625" style="698" customWidth="1"/>
    <col min="1545" max="1791" width="9.140625" style="698"/>
    <col min="1792" max="1792" width="10.28515625" style="698" customWidth="1"/>
    <col min="1793" max="1793" width="41.28515625" style="698" customWidth="1"/>
    <col min="1794" max="1794" width="18.28515625" style="698" customWidth="1"/>
    <col min="1795" max="1795" width="13.140625" style="698" customWidth="1"/>
    <col min="1796" max="1796" width="18.85546875" style="698" customWidth="1"/>
    <col min="1797" max="1797" width="12.85546875" style="698" customWidth="1"/>
    <col min="1798" max="1798" width="19.28515625" style="698" customWidth="1"/>
    <col min="1799" max="1799" width="13.5703125" style="698" customWidth="1"/>
    <col min="1800" max="1800" width="18.28515625" style="698" customWidth="1"/>
    <col min="1801" max="2047" width="9.140625" style="698"/>
    <col min="2048" max="2048" width="10.28515625" style="698" customWidth="1"/>
    <col min="2049" max="2049" width="41.28515625" style="698" customWidth="1"/>
    <col min="2050" max="2050" width="18.28515625" style="698" customWidth="1"/>
    <col min="2051" max="2051" width="13.140625" style="698" customWidth="1"/>
    <col min="2052" max="2052" width="18.85546875" style="698" customWidth="1"/>
    <col min="2053" max="2053" width="12.85546875" style="698" customWidth="1"/>
    <col min="2054" max="2054" width="19.28515625" style="698" customWidth="1"/>
    <col min="2055" max="2055" width="13.5703125" style="698" customWidth="1"/>
    <col min="2056" max="2056" width="18.28515625" style="698" customWidth="1"/>
    <col min="2057" max="2303" width="9.140625" style="698"/>
    <col min="2304" max="2304" width="10.28515625" style="698" customWidth="1"/>
    <col min="2305" max="2305" width="41.28515625" style="698" customWidth="1"/>
    <col min="2306" max="2306" width="18.28515625" style="698" customWidth="1"/>
    <col min="2307" max="2307" width="13.140625" style="698" customWidth="1"/>
    <col min="2308" max="2308" width="18.85546875" style="698" customWidth="1"/>
    <col min="2309" max="2309" width="12.85546875" style="698" customWidth="1"/>
    <col min="2310" max="2310" width="19.28515625" style="698" customWidth="1"/>
    <col min="2311" max="2311" width="13.5703125" style="698" customWidth="1"/>
    <col min="2312" max="2312" width="18.28515625" style="698" customWidth="1"/>
    <col min="2313" max="2559" width="9.140625" style="698"/>
    <col min="2560" max="2560" width="10.28515625" style="698" customWidth="1"/>
    <col min="2561" max="2561" width="41.28515625" style="698" customWidth="1"/>
    <col min="2562" max="2562" width="18.28515625" style="698" customWidth="1"/>
    <col min="2563" max="2563" width="13.140625" style="698" customWidth="1"/>
    <col min="2564" max="2564" width="18.85546875" style="698" customWidth="1"/>
    <col min="2565" max="2565" width="12.85546875" style="698" customWidth="1"/>
    <col min="2566" max="2566" width="19.28515625" style="698" customWidth="1"/>
    <col min="2567" max="2567" width="13.5703125" style="698" customWidth="1"/>
    <col min="2568" max="2568" width="18.28515625" style="698" customWidth="1"/>
    <col min="2569" max="2815" width="9.140625" style="698"/>
    <col min="2816" max="2816" width="10.28515625" style="698" customWidth="1"/>
    <col min="2817" max="2817" width="41.28515625" style="698" customWidth="1"/>
    <col min="2818" max="2818" width="18.28515625" style="698" customWidth="1"/>
    <col min="2819" max="2819" width="13.140625" style="698" customWidth="1"/>
    <col min="2820" max="2820" width="18.85546875" style="698" customWidth="1"/>
    <col min="2821" max="2821" width="12.85546875" style="698" customWidth="1"/>
    <col min="2822" max="2822" width="19.28515625" style="698" customWidth="1"/>
    <col min="2823" max="2823" width="13.5703125" style="698" customWidth="1"/>
    <col min="2824" max="2824" width="18.28515625" style="698" customWidth="1"/>
    <col min="2825" max="3071" width="9.140625" style="698"/>
    <col min="3072" max="3072" width="10.28515625" style="698" customWidth="1"/>
    <col min="3073" max="3073" width="41.28515625" style="698" customWidth="1"/>
    <col min="3074" max="3074" width="18.28515625" style="698" customWidth="1"/>
    <col min="3075" max="3075" width="13.140625" style="698" customWidth="1"/>
    <col min="3076" max="3076" width="18.85546875" style="698" customWidth="1"/>
    <col min="3077" max="3077" width="12.85546875" style="698" customWidth="1"/>
    <col min="3078" max="3078" width="19.28515625" style="698" customWidth="1"/>
    <col min="3079" max="3079" width="13.5703125" style="698" customWidth="1"/>
    <col min="3080" max="3080" width="18.28515625" style="698" customWidth="1"/>
    <col min="3081" max="3327" width="9.140625" style="698"/>
    <col min="3328" max="3328" width="10.28515625" style="698" customWidth="1"/>
    <col min="3329" max="3329" width="41.28515625" style="698" customWidth="1"/>
    <col min="3330" max="3330" width="18.28515625" style="698" customWidth="1"/>
    <col min="3331" max="3331" width="13.140625" style="698" customWidth="1"/>
    <col min="3332" max="3332" width="18.85546875" style="698" customWidth="1"/>
    <col min="3333" max="3333" width="12.85546875" style="698" customWidth="1"/>
    <col min="3334" max="3334" width="19.28515625" style="698" customWidth="1"/>
    <col min="3335" max="3335" width="13.5703125" style="698" customWidth="1"/>
    <col min="3336" max="3336" width="18.28515625" style="698" customWidth="1"/>
    <col min="3337" max="3583" width="9.140625" style="698"/>
    <col min="3584" max="3584" width="10.28515625" style="698" customWidth="1"/>
    <col min="3585" max="3585" width="41.28515625" style="698" customWidth="1"/>
    <col min="3586" max="3586" width="18.28515625" style="698" customWidth="1"/>
    <col min="3587" max="3587" width="13.140625" style="698" customWidth="1"/>
    <col min="3588" max="3588" width="18.85546875" style="698" customWidth="1"/>
    <col min="3589" max="3589" width="12.85546875" style="698" customWidth="1"/>
    <col min="3590" max="3590" width="19.28515625" style="698" customWidth="1"/>
    <col min="3591" max="3591" width="13.5703125" style="698" customWidth="1"/>
    <col min="3592" max="3592" width="18.28515625" style="698" customWidth="1"/>
    <col min="3593" max="3839" width="9.140625" style="698"/>
    <col min="3840" max="3840" width="10.28515625" style="698" customWidth="1"/>
    <col min="3841" max="3841" width="41.28515625" style="698" customWidth="1"/>
    <col min="3842" max="3842" width="18.28515625" style="698" customWidth="1"/>
    <col min="3843" max="3843" width="13.140625" style="698" customWidth="1"/>
    <col min="3844" max="3844" width="18.85546875" style="698" customWidth="1"/>
    <col min="3845" max="3845" width="12.85546875" style="698" customWidth="1"/>
    <col min="3846" max="3846" width="19.28515625" style="698" customWidth="1"/>
    <col min="3847" max="3847" width="13.5703125" style="698" customWidth="1"/>
    <col min="3848" max="3848" width="18.28515625" style="698" customWidth="1"/>
    <col min="3849" max="4095" width="9.140625" style="698"/>
    <col min="4096" max="4096" width="10.28515625" style="698" customWidth="1"/>
    <col min="4097" max="4097" width="41.28515625" style="698" customWidth="1"/>
    <col min="4098" max="4098" width="18.28515625" style="698" customWidth="1"/>
    <col min="4099" max="4099" width="13.140625" style="698" customWidth="1"/>
    <col min="4100" max="4100" width="18.85546875" style="698" customWidth="1"/>
    <col min="4101" max="4101" width="12.85546875" style="698" customWidth="1"/>
    <col min="4102" max="4102" width="19.28515625" style="698" customWidth="1"/>
    <col min="4103" max="4103" width="13.5703125" style="698" customWidth="1"/>
    <col min="4104" max="4104" width="18.28515625" style="698" customWidth="1"/>
    <col min="4105" max="4351" width="9.140625" style="698"/>
    <col min="4352" max="4352" width="10.28515625" style="698" customWidth="1"/>
    <col min="4353" max="4353" width="41.28515625" style="698" customWidth="1"/>
    <col min="4354" max="4354" width="18.28515625" style="698" customWidth="1"/>
    <col min="4355" max="4355" width="13.140625" style="698" customWidth="1"/>
    <col min="4356" max="4356" width="18.85546875" style="698" customWidth="1"/>
    <col min="4357" max="4357" width="12.85546875" style="698" customWidth="1"/>
    <col min="4358" max="4358" width="19.28515625" style="698" customWidth="1"/>
    <col min="4359" max="4359" width="13.5703125" style="698" customWidth="1"/>
    <col min="4360" max="4360" width="18.28515625" style="698" customWidth="1"/>
    <col min="4361" max="4607" width="9.140625" style="698"/>
    <col min="4608" max="4608" width="10.28515625" style="698" customWidth="1"/>
    <col min="4609" max="4609" width="41.28515625" style="698" customWidth="1"/>
    <col min="4610" max="4610" width="18.28515625" style="698" customWidth="1"/>
    <col min="4611" max="4611" width="13.140625" style="698" customWidth="1"/>
    <col min="4612" max="4612" width="18.85546875" style="698" customWidth="1"/>
    <col min="4613" max="4613" width="12.85546875" style="698" customWidth="1"/>
    <col min="4614" max="4614" width="19.28515625" style="698" customWidth="1"/>
    <col min="4615" max="4615" width="13.5703125" style="698" customWidth="1"/>
    <col min="4616" max="4616" width="18.28515625" style="698" customWidth="1"/>
    <col min="4617" max="4863" width="9.140625" style="698"/>
    <col min="4864" max="4864" width="10.28515625" style="698" customWidth="1"/>
    <col min="4865" max="4865" width="41.28515625" style="698" customWidth="1"/>
    <col min="4866" max="4866" width="18.28515625" style="698" customWidth="1"/>
    <col min="4867" max="4867" width="13.140625" style="698" customWidth="1"/>
    <col min="4868" max="4868" width="18.85546875" style="698" customWidth="1"/>
    <col min="4869" max="4869" width="12.85546875" style="698" customWidth="1"/>
    <col min="4870" max="4870" width="19.28515625" style="698" customWidth="1"/>
    <col min="4871" max="4871" width="13.5703125" style="698" customWidth="1"/>
    <col min="4872" max="4872" width="18.28515625" style="698" customWidth="1"/>
    <col min="4873" max="5119" width="9.140625" style="698"/>
    <col min="5120" max="5120" width="10.28515625" style="698" customWidth="1"/>
    <col min="5121" max="5121" width="41.28515625" style="698" customWidth="1"/>
    <col min="5122" max="5122" width="18.28515625" style="698" customWidth="1"/>
    <col min="5123" max="5123" width="13.140625" style="698" customWidth="1"/>
    <col min="5124" max="5124" width="18.85546875" style="698" customWidth="1"/>
    <col min="5125" max="5125" width="12.85546875" style="698" customWidth="1"/>
    <col min="5126" max="5126" width="19.28515625" style="698" customWidth="1"/>
    <col min="5127" max="5127" width="13.5703125" style="698" customWidth="1"/>
    <col min="5128" max="5128" width="18.28515625" style="698" customWidth="1"/>
    <col min="5129" max="5375" width="9.140625" style="698"/>
    <col min="5376" max="5376" width="10.28515625" style="698" customWidth="1"/>
    <col min="5377" max="5377" width="41.28515625" style="698" customWidth="1"/>
    <col min="5378" max="5378" width="18.28515625" style="698" customWidth="1"/>
    <col min="5379" max="5379" width="13.140625" style="698" customWidth="1"/>
    <col min="5380" max="5380" width="18.85546875" style="698" customWidth="1"/>
    <col min="5381" max="5381" width="12.85546875" style="698" customWidth="1"/>
    <col min="5382" max="5382" width="19.28515625" style="698" customWidth="1"/>
    <col min="5383" max="5383" width="13.5703125" style="698" customWidth="1"/>
    <col min="5384" max="5384" width="18.28515625" style="698" customWidth="1"/>
    <col min="5385" max="5631" width="9.140625" style="698"/>
    <col min="5632" max="5632" width="10.28515625" style="698" customWidth="1"/>
    <col min="5633" max="5633" width="41.28515625" style="698" customWidth="1"/>
    <col min="5634" max="5634" width="18.28515625" style="698" customWidth="1"/>
    <col min="5635" max="5635" width="13.140625" style="698" customWidth="1"/>
    <col min="5636" max="5636" width="18.85546875" style="698" customWidth="1"/>
    <col min="5637" max="5637" width="12.85546875" style="698" customWidth="1"/>
    <col min="5638" max="5638" width="19.28515625" style="698" customWidth="1"/>
    <col min="5639" max="5639" width="13.5703125" style="698" customWidth="1"/>
    <col min="5640" max="5640" width="18.28515625" style="698" customWidth="1"/>
    <col min="5641" max="5887" width="9.140625" style="698"/>
    <col min="5888" max="5888" width="10.28515625" style="698" customWidth="1"/>
    <col min="5889" max="5889" width="41.28515625" style="698" customWidth="1"/>
    <col min="5890" max="5890" width="18.28515625" style="698" customWidth="1"/>
    <col min="5891" max="5891" width="13.140625" style="698" customWidth="1"/>
    <col min="5892" max="5892" width="18.85546875" style="698" customWidth="1"/>
    <col min="5893" max="5893" width="12.85546875" style="698" customWidth="1"/>
    <col min="5894" max="5894" width="19.28515625" style="698" customWidth="1"/>
    <col min="5895" max="5895" width="13.5703125" style="698" customWidth="1"/>
    <col min="5896" max="5896" width="18.28515625" style="698" customWidth="1"/>
    <col min="5897" max="6143" width="9.140625" style="698"/>
    <col min="6144" max="6144" width="10.28515625" style="698" customWidth="1"/>
    <col min="6145" max="6145" width="41.28515625" style="698" customWidth="1"/>
    <col min="6146" max="6146" width="18.28515625" style="698" customWidth="1"/>
    <col min="6147" max="6147" width="13.140625" style="698" customWidth="1"/>
    <col min="6148" max="6148" width="18.85546875" style="698" customWidth="1"/>
    <col min="6149" max="6149" width="12.85546875" style="698" customWidth="1"/>
    <col min="6150" max="6150" width="19.28515625" style="698" customWidth="1"/>
    <col min="6151" max="6151" width="13.5703125" style="698" customWidth="1"/>
    <col min="6152" max="6152" width="18.28515625" style="698" customWidth="1"/>
    <col min="6153" max="6399" width="9.140625" style="698"/>
    <col min="6400" max="6400" width="10.28515625" style="698" customWidth="1"/>
    <col min="6401" max="6401" width="41.28515625" style="698" customWidth="1"/>
    <col min="6402" max="6402" width="18.28515625" style="698" customWidth="1"/>
    <col min="6403" max="6403" width="13.140625" style="698" customWidth="1"/>
    <col min="6404" max="6404" width="18.85546875" style="698" customWidth="1"/>
    <col min="6405" max="6405" width="12.85546875" style="698" customWidth="1"/>
    <col min="6406" max="6406" width="19.28515625" style="698" customWidth="1"/>
    <col min="6407" max="6407" width="13.5703125" style="698" customWidth="1"/>
    <col min="6408" max="6408" width="18.28515625" style="698" customWidth="1"/>
    <col min="6409" max="6655" width="9.140625" style="698"/>
    <col min="6656" max="6656" width="10.28515625" style="698" customWidth="1"/>
    <col min="6657" max="6657" width="41.28515625" style="698" customWidth="1"/>
    <col min="6658" max="6658" width="18.28515625" style="698" customWidth="1"/>
    <col min="6659" max="6659" width="13.140625" style="698" customWidth="1"/>
    <col min="6660" max="6660" width="18.85546875" style="698" customWidth="1"/>
    <col min="6661" max="6661" width="12.85546875" style="698" customWidth="1"/>
    <col min="6662" max="6662" width="19.28515625" style="698" customWidth="1"/>
    <col min="6663" max="6663" width="13.5703125" style="698" customWidth="1"/>
    <col min="6664" max="6664" width="18.28515625" style="698" customWidth="1"/>
    <col min="6665" max="6911" width="9.140625" style="698"/>
    <col min="6912" max="6912" width="10.28515625" style="698" customWidth="1"/>
    <col min="6913" max="6913" width="41.28515625" style="698" customWidth="1"/>
    <col min="6914" max="6914" width="18.28515625" style="698" customWidth="1"/>
    <col min="6915" max="6915" width="13.140625" style="698" customWidth="1"/>
    <col min="6916" max="6916" width="18.85546875" style="698" customWidth="1"/>
    <col min="6917" max="6917" width="12.85546875" style="698" customWidth="1"/>
    <col min="6918" max="6918" width="19.28515625" style="698" customWidth="1"/>
    <col min="6919" max="6919" width="13.5703125" style="698" customWidth="1"/>
    <col min="6920" max="6920" width="18.28515625" style="698" customWidth="1"/>
    <col min="6921" max="7167" width="9.140625" style="698"/>
    <col min="7168" max="7168" width="10.28515625" style="698" customWidth="1"/>
    <col min="7169" max="7169" width="41.28515625" style="698" customWidth="1"/>
    <col min="7170" max="7170" width="18.28515625" style="698" customWidth="1"/>
    <col min="7171" max="7171" width="13.140625" style="698" customWidth="1"/>
    <col min="7172" max="7172" width="18.85546875" style="698" customWidth="1"/>
    <col min="7173" max="7173" width="12.85546875" style="698" customWidth="1"/>
    <col min="7174" max="7174" width="19.28515625" style="698" customWidth="1"/>
    <col min="7175" max="7175" width="13.5703125" style="698" customWidth="1"/>
    <col min="7176" max="7176" width="18.28515625" style="698" customWidth="1"/>
    <col min="7177" max="7423" width="9.140625" style="698"/>
    <col min="7424" max="7424" width="10.28515625" style="698" customWidth="1"/>
    <col min="7425" max="7425" width="41.28515625" style="698" customWidth="1"/>
    <col min="7426" max="7426" width="18.28515625" style="698" customWidth="1"/>
    <col min="7427" max="7427" width="13.140625" style="698" customWidth="1"/>
    <col min="7428" max="7428" width="18.85546875" style="698" customWidth="1"/>
    <col min="7429" max="7429" width="12.85546875" style="698" customWidth="1"/>
    <col min="7430" max="7430" width="19.28515625" style="698" customWidth="1"/>
    <col min="7431" max="7431" width="13.5703125" style="698" customWidth="1"/>
    <col min="7432" max="7432" width="18.28515625" style="698" customWidth="1"/>
    <col min="7433" max="7679" width="9.140625" style="698"/>
    <col min="7680" max="7680" width="10.28515625" style="698" customWidth="1"/>
    <col min="7681" max="7681" width="41.28515625" style="698" customWidth="1"/>
    <col min="7682" max="7682" width="18.28515625" style="698" customWidth="1"/>
    <col min="7683" max="7683" width="13.140625" style="698" customWidth="1"/>
    <col min="7684" max="7684" width="18.85546875" style="698" customWidth="1"/>
    <col min="7685" max="7685" width="12.85546875" style="698" customWidth="1"/>
    <col min="7686" max="7686" width="19.28515625" style="698" customWidth="1"/>
    <col min="7687" max="7687" width="13.5703125" style="698" customWidth="1"/>
    <col min="7688" max="7688" width="18.28515625" style="698" customWidth="1"/>
    <col min="7689" max="7935" width="9.140625" style="698"/>
    <col min="7936" max="7936" width="10.28515625" style="698" customWidth="1"/>
    <col min="7937" max="7937" width="41.28515625" style="698" customWidth="1"/>
    <col min="7938" max="7938" width="18.28515625" style="698" customWidth="1"/>
    <col min="7939" max="7939" width="13.140625" style="698" customWidth="1"/>
    <col min="7940" max="7940" width="18.85546875" style="698" customWidth="1"/>
    <col min="7941" max="7941" width="12.85546875" style="698" customWidth="1"/>
    <col min="7942" max="7942" width="19.28515625" style="698" customWidth="1"/>
    <col min="7943" max="7943" width="13.5703125" style="698" customWidth="1"/>
    <col min="7944" max="7944" width="18.28515625" style="698" customWidth="1"/>
    <col min="7945" max="8191" width="9.140625" style="698"/>
    <col min="8192" max="8192" width="10.28515625" style="698" customWidth="1"/>
    <col min="8193" max="8193" width="41.28515625" style="698" customWidth="1"/>
    <col min="8194" max="8194" width="18.28515625" style="698" customWidth="1"/>
    <col min="8195" max="8195" width="13.140625" style="698" customWidth="1"/>
    <col min="8196" max="8196" width="18.85546875" style="698" customWidth="1"/>
    <col min="8197" max="8197" width="12.85546875" style="698" customWidth="1"/>
    <col min="8198" max="8198" width="19.28515625" style="698" customWidth="1"/>
    <col min="8199" max="8199" width="13.5703125" style="698" customWidth="1"/>
    <col min="8200" max="8200" width="18.28515625" style="698" customWidth="1"/>
    <col min="8201" max="8447" width="9.140625" style="698"/>
    <col min="8448" max="8448" width="10.28515625" style="698" customWidth="1"/>
    <col min="8449" max="8449" width="41.28515625" style="698" customWidth="1"/>
    <col min="8450" max="8450" width="18.28515625" style="698" customWidth="1"/>
    <col min="8451" max="8451" width="13.140625" style="698" customWidth="1"/>
    <col min="8452" max="8452" width="18.85546875" style="698" customWidth="1"/>
    <col min="8453" max="8453" width="12.85546875" style="698" customWidth="1"/>
    <col min="8454" max="8454" width="19.28515625" style="698" customWidth="1"/>
    <col min="8455" max="8455" width="13.5703125" style="698" customWidth="1"/>
    <col min="8456" max="8456" width="18.28515625" style="698" customWidth="1"/>
    <col min="8457" max="8703" width="9.140625" style="698"/>
    <col min="8704" max="8704" width="10.28515625" style="698" customWidth="1"/>
    <col min="8705" max="8705" width="41.28515625" style="698" customWidth="1"/>
    <col min="8706" max="8706" width="18.28515625" style="698" customWidth="1"/>
    <col min="8707" max="8707" width="13.140625" style="698" customWidth="1"/>
    <col min="8708" max="8708" width="18.85546875" style="698" customWidth="1"/>
    <col min="8709" max="8709" width="12.85546875" style="698" customWidth="1"/>
    <col min="8710" max="8710" width="19.28515625" style="698" customWidth="1"/>
    <col min="8711" max="8711" width="13.5703125" style="698" customWidth="1"/>
    <col min="8712" max="8712" width="18.28515625" style="698" customWidth="1"/>
    <col min="8713" max="8959" width="9.140625" style="698"/>
    <col min="8960" max="8960" width="10.28515625" style="698" customWidth="1"/>
    <col min="8961" max="8961" width="41.28515625" style="698" customWidth="1"/>
    <col min="8962" max="8962" width="18.28515625" style="698" customWidth="1"/>
    <col min="8963" max="8963" width="13.140625" style="698" customWidth="1"/>
    <col min="8964" max="8964" width="18.85546875" style="698" customWidth="1"/>
    <col min="8965" max="8965" width="12.85546875" style="698" customWidth="1"/>
    <col min="8966" max="8966" width="19.28515625" style="698" customWidth="1"/>
    <col min="8967" max="8967" width="13.5703125" style="698" customWidth="1"/>
    <col min="8968" max="8968" width="18.28515625" style="698" customWidth="1"/>
    <col min="8969" max="9215" width="9.140625" style="698"/>
    <col min="9216" max="9216" width="10.28515625" style="698" customWidth="1"/>
    <col min="9217" max="9217" width="41.28515625" style="698" customWidth="1"/>
    <col min="9218" max="9218" width="18.28515625" style="698" customWidth="1"/>
    <col min="9219" max="9219" width="13.140625" style="698" customWidth="1"/>
    <col min="9220" max="9220" width="18.85546875" style="698" customWidth="1"/>
    <col min="9221" max="9221" width="12.85546875" style="698" customWidth="1"/>
    <col min="9222" max="9222" width="19.28515625" style="698" customWidth="1"/>
    <col min="9223" max="9223" width="13.5703125" style="698" customWidth="1"/>
    <col min="9224" max="9224" width="18.28515625" style="698" customWidth="1"/>
    <col min="9225" max="9471" width="9.140625" style="698"/>
    <col min="9472" max="9472" width="10.28515625" style="698" customWidth="1"/>
    <col min="9473" max="9473" width="41.28515625" style="698" customWidth="1"/>
    <col min="9474" max="9474" width="18.28515625" style="698" customWidth="1"/>
    <col min="9475" max="9475" width="13.140625" style="698" customWidth="1"/>
    <col min="9476" max="9476" width="18.85546875" style="698" customWidth="1"/>
    <col min="9477" max="9477" width="12.85546875" style="698" customWidth="1"/>
    <col min="9478" max="9478" width="19.28515625" style="698" customWidth="1"/>
    <col min="9479" max="9479" width="13.5703125" style="698" customWidth="1"/>
    <col min="9480" max="9480" width="18.28515625" style="698" customWidth="1"/>
    <col min="9481" max="9727" width="9.140625" style="698"/>
    <col min="9728" max="9728" width="10.28515625" style="698" customWidth="1"/>
    <col min="9729" max="9729" width="41.28515625" style="698" customWidth="1"/>
    <col min="9730" max="9730" width="18.28515625" style="698" customWidth="1"/>
    <col min="9731" max="9731" width="13.140625" style="698" customWidth="1"/>
    <col min="9732" max="9732" width="18.85546875" style="698" customWidth="1"/>
    <col min="9733" max="9733" width="12.85546875" style="698" customWidth="1"/>
    <col min="9734" max="9734" width="19.28515625" style="698" customWidth="1"/>
    <col min="9735" max="9735" width="13.5703125" style="698" customWidth="1"/>
    <col min="9736" max="9736" width="18.28515625" style="698" customWidth="1"/>
    <col min="9737" max="9983" width="9.140625" style="698"/>
    <col min="9984" max="9984" width="10.28515625" style="698" customWidth="1"/>
    <col min="9985" max="9985" width="41.28515625" style="698" customWidth="1"/>
    <col min="9986" max="9986" width="18.28515625" style="698" customWidth="1"/>
    <col min="9987" max="9987" width="13.140625" style="698" customWidth="1"/>
    <col min="9988" max="9988" width="18.85546875" style="698" customWidth="1"/>
    <col min="9989" max="9989" width="12.85546875" style="698" customWidth="1"/>
    <col min="9990" max="9990" width="19.28515625" style="698" customWidth="1"/>
    <col min="9991" max="9991" width="13.5703125" style="698" customWidth="1"/>
    <col min="9992" max="9992" width="18.28515625" style="698" customWidth="1"/>
    <col min="9993" max="10239" width="9.140625" style="698"/>
    <col min="10240" max="10240" width="10.28515625" style="698" customWidth="1"/>
    <col min="10241" max="10241" width="41.28515625" style="698" customWidth="1"/>
    <col min="10242" max="10242" width="18.28515625" style="698" customWidth="1"/>
    <col min="10243" max="10243" width="13.140625" style="698" customWidth="1"/>
    <col min="10244" max="10244" width="18.85546875" style="698" customWidth="1"/>
    <col min="10245" max="10245" width="12.85546875" style="698" customWidth="1"/>
    <col min="10246" max="10246" width="19.28515625" style="698" customWidth="1"/>
    <col min="10247" max="10247" width="13.5703125" style="698" customWidth="1"/>
    <col min="10248" max="10248" width="18.28515625" style="698" customWidth="1"/>
    <col min="10249" max="10495" width="9.140625" style="698"/>
    <col min="10496" max="10496" width="10.28515625" style="698" customWidth="1"/>
    <col min="10497" max="10497" width="41.28515625" style="698" customWidth="1"/>
    <col min="10498" max="10498" width="18.28515625" style="698" customWidth="1"/>
    <col min="10499" max="10499" width="13.140625" style="698" customWidth="1"/>
    <col min="10500" max="10500" width="18.85546875" style="698" customWidth="1"/>
    <col min="10501" max="10501" width="12.85546875" style="698" customWidth="1"/>
    <col min="10502" max="10502" width="19.28515625" style="698" customWidth="1"/>
    <col min="10503" max="10503" width="13.5703125" style="698" customWidth="1"/>
    <col min="10504" max="10504" width="18.28515625" style="698" customWidth="1"/>
    <col min="10505" max="10751" width="9.140625" style="698"/>
    <col min="10752" max="10752" width="10.28515625" style="698" customWidth="1"/>
    <col min="10753" max="10753" width="41.28515625" style="698" customWidth="1"/>
    <col min="10754" max="10754" width="18.28515625" style="698" customWidth="1"/>
    <col min="10755" max="10755" width="13.140625" style="698" customWidth="1"/>
    <col min="10756" max="10756" width="18.85546875" style="698" customWidth="1"/>
    <col min="10757" max="10757" width="12.85546875" style="698" customWidth="1"/>
    <col min="10758" max="10758" width="19.28515625" style="698" customWidth="1"/>
    <col min="10759" max="10759" width="13.5703125" style="698" customWidth="1"/>
    <col min="10760" max="10760" width="18.28515625" style="698" customWidth="1"/>
    <col min="10761" max="11007" width="9.140625" style="698"/>
    <col min="11008" max="11008" width="10.28515625" style="698" customWidth="1"/>
    <col min="11009" max="11009" width="41.28515625" style="698" customWidth="1"/>
    <col min="11010" max="11010" width="18.28515625" style="698" customWidth="1"/>
    <col min="11011" max="11011" width="13.140625" style="698" customWidth="1"/>
    <col min="11012" max="11012" width="18.85546875" style="698" customWidth="1"/>
    <col min="11013" max="11013" width="12.85546875" style="698" customWidth="1"/>
    <col min="11014" max="11014" width="19.28515625" style="698" customWidth="1"/>
    <col min="11015" max="11015" width="13.5703125" style="698" customWidth="1"/>
    <col min="11016" max="11016" width="18.28515625" style="698" customWidth="1"/>
    <col min="11017" max="11263" width="9.140625" style="698"/>
    <col min="11264" max="11264" width="10.28515625" style="698" customWidth="1"/>
    <col min="11265" max="11265" width="41.28515625" style="698" customWidth="1"/>
    <col min="11266" max="11266" width="18.28515625" style="698" customWidth="1"/>
    <col min="11267" max="11267" width="13.140625" style="698" customWidth="1"/>
    <col min="11268" max="11268" width="18.85546875" style="698" customWidth="1"/>
    <col min="11269" max="11269" width="12.85546875" style="698" customWidth="1"/>
    <col min="11270" max="11270" width="19.28515625" style="698" customWidth="1"/>
    <col min="11271" max="11271" width="13.5703125" style="698" customWidth="1"/>
    <col min="11272" max="11272" width="18.28515625" style="698" customWidth="1"/>
    <col min="11273" max="11519" width="9.140625" style="698"/>
    <col min="11520" max="11520" width="10.28515625" style="698" customWidth="1"/>
    <col min="11521" max="11521" width="41.28515625" style="698" customWidth="1"/>
    <col min="11522" max="11522" width="18.28515625" style="698" customWidth="1"/>
    <col min="11523" max="11523" width="13.140625" style="698" customWidth="1"/>
    <col min="11524" max="11524" width="18.85546875" style="698" customWidth="1"/>
    <col min="11525" max="11525" width="12.85546875" style="698" customWidth="1"/>
    <col min="11526" max="11526" width="19.28515625" style="698" customWidth="1"/>
    <col min="11527" max="11527" width="13.5703125" style="698" customWidth="1"/>
    <col min="11528" max="11528" width="18.28515625" style="698" customWidth="1"/>
    <col min="11529" max="11775" width="9.140625" style="698"/>
    <col min="11776" max="11776" width="10.28515625" style="698" customWidth="1"/>
    <col min="11777" max="11777" width="41.28515625" style="698" customWidth="1"/>
    <col min="11778" max="11778" width="18.28515625" style="698" customWidth="1"/>
    <col min="11779" max="11779" width="13.140625" style="698" customWidth="1"/>
    <col min="11780" max="11780" width="18.85546875" style="698" customWidth="1"/>
    <col min="11781" max="11781" width="12.85546875" style="698" customWidth="1"/>
    <col min="11782" max="11782" width="19.28515625" style="698" customWidth="1"/>
    <col min="11783" max="11783" width="13.5703125" style="698" customWidth="1"/>
    <col min="11784" max="11784" width="18.28515625" style="698" customWidth="1"/>
    <col min="11785" max="12031" width="9.140625" style="698"/>
    <col min="12032" max="12032" width="10.28515625" style="698" customWidth="1"/>
    <col min="12033" max="12033" width="41.28515625" style="698" customWidth="1"/>
    <col min="12034" max="12034" width="18.28515625" style="698" customWidth="1"/>
    <col min="12035" max="12035" width="13.140625" style="698" customWidth="1"/>
    <col min="12036" max="12036" width="18.85546875" style="698" customWidth="1"/>
    <col min="12037" max="12037" width="12.85546875" style="698" customWidth="1"/>
    <col min="12038" max="12038" width="19.28515625" style="698" customWidth="1"/>
    <col min="12039" max="12039" width="13.5703125" style="698" customWidth="1"/>
    <col min="12040" max="12040" width="18.28515625" style="698" customWidth="1"/>
    <col min="12041" max="12287" width="9.140625" style="698"/>
    <col min="12288" max="12288" width="10.28515625" style="698" customWidth="1"/>
    <col min="12289" max="12289" width="41.28515625" style="698" customWidth="1"/>
    <col min="12290" max="12290" width="18.28515625" style="698" customWidth="1"/>
    <col min="12291" max="12291" width="13.140625" style="698" customWidth="1"/>
    <col min="12292" max="12292" width="18.85546875" style="698" customWidth="1"/>
    <col min="12293" max="12293" width="12.85546875" style="698" customWidth="1"/>
    <col min="12294" max="12294" width="19.28515625" style="698" customWidth="1"/>
    <col min="12295" max="12295" width="13.5703125" style="698" customWidth="1"/>
    <col min="12296" max="12296" width="18.28515625" style="698" customWidth="1"/>
    <col min="12297" max="12543" width="9.140625" style="698"/>
    <col min="12544" max="12544" width="10.28515625" style="698" customWidth="1"/>
    <col min="12545" max="12545" width="41.28515625" style="698" customWidth="1"/>
    <col min="12546" max="12546" width="18.28515625" style="698" customWidth="1"/>
    <col min="12547" max="12547" width="13.140625" style="698" customWidth="1"/>
    <col min="12548" max="12548" width="18.85546875" style="698" customWidth="1"/>
    <col min="12549" max="12549" width="12.85546875" style="698" customWidth="1"/>
    <col min="12550" max="12550" width="19.28515625" style="698" customWidth="1"/>
    <col min="12551" max="12551" width="13.5703125" style="698" customWidth="1"/>
    <col min="12552" max="12552" width="18.28515625" style="698" customWidth="1"/>
    <col min="12553" max="12799" width="9.140625" style="698"/>
    <col min="12800" max="12800" width="10.28515625" style="698" customWidth="1"/>
    <col min="12801" max="12801" width="41.28515625" style="698" customWidth="1"/>
    <col min="12802" max="12802" width="18.28515625" style="698" customWidth="1"/>
    <col min="12803" max="12803" width="13.140625" style="698" customWidth="1"/>
    <col min="12804" max="12804" width="18.85546875" style="698" customWidth="1"/>
    <col min="12805" max="12805" width="12.85546875" style="698" customWidth="1"/>
    <col min="12806" max="12806" width="19.28515625" style="698" customWidth="1"/>
    <col min="12807" max="12807" width="13.5703125" style="698" customWidth="1"/>
    <col min="12808" max="12808" width="18.28515625" style="698" customWidth="1"/>
    <col min="12809" max="13055" width="9.140625" style="698"/>
    <col min="13056" max="13056" width="10.28515625" style="698" customWidth="1"/>
    <col min="13057" max="13057" width="41.28515625" style="698" customWidth="1"/>
    <col min="13058" max="13058" width="18.28515625" style="698" customWidth="1"/>
    <col min="13059" max="13059" width="13.140625" style="698" customWidth="1"/>
    <col min="13060" max="13060" width="18.85546875" style="698" customWidth="1"/>
    <col min="13061" max="13061" width="12.85546875" style="698" customWidth="1"/>
    <col min="13062" max="13062" width="19.28515625" style="698" customWidth="1"/>
    <col min="13063" max="13063" width="13.5703125" style="698" customWidth="1"/>
    <col min="13064" max="13064" width="18.28515625" style="698" customWidth="1"/>
    <col min="13065" max="13311" width="9.140625" style="698"/>
    <col min="13312" max="13312" width="10.28515625" style="698" customWidth="1"/>
    <col min="13313" max="13313" width="41.28515625" style="698" customWidth="1"/>
    <col min="13314" max="13314" width="18.28515625" style="698" customWidth="1"/>
    <col min="13315" max="13315" width="13.140625" style="698" customWidth="1"/>
    <col min="13316" max="13316" width="18.85546875" style="698" customWidth="1"/>
    <col min="13317" max="13317" width="12.85546875" style="698" customWidth="1"/>
    <col min="13318" max="13318" width="19.28515625" style="698" customWidth="1"/>
    <col min="13319" max="13319" width="13.5703125" style="698" customWidth="1"/>
    <col min="13320" max="13320" width="18.28515625" style="698" customWidth="1"/>
    <col min="13321" max="13567" width="9.140625" style="698"/>
    <col min="13568" max="13568" width="10.28515625" style="698" customWidth="1"/>
    <col min="13569" max="13569" width="41.28515625" style="698" customWidth="1"/>
    <col min="13570" max="13570" width="18.28515625" style="698" customWidth="1"/>
    <col min="13571" max="13571" width="13.140625" style="698" customWidth="1"/>
    <col min="13572" max="13572" width="18.85546875" style="698" customWidth="1"/>
    <col min="13573" max="13573" width="12.85546875" style="698" customWidth="1"/>
    <col min="13574" max="13574" width="19.28515625" style="698" customWidth="1"/>
    <col min="13575" max="13575" width="13.5703125" style="698" customWidth="1"/>
    <col min="13576" max="13576" width="18.28515625" style="698" customWidth="1"/>
    <col min="13577" max="13823" width="9.140625" style="698"/>
    <col min="13824" max="13824" width="10.28515625" style="698" customWidth="1"/>
    <col min="13825" max="13825" width="41.28515625" style="698" customWidth="1"/>
    <col min="13826" max="13826" width="18.28515625" style="698" customWidth="1"/>
    <col min="13827" max="13827" width="13.140625" style="698" customWidth="1"/>
    <col min="13828" max="13828" width="18.85546875" style="698" customWidth="1"/>
    <col min="13829" max="13829" width="12.85546875" style="698" customWidth="1"/>
    <col min="13830" max="13830" width="19.28515625" style="698" customWidth="1"/>
    <col min="13831" max="13831" width="13.5703125" style="698" customWidth="1"/>
    <col min="13832" max="13832" width="18.28515625" style="698" customWidth="1"/>
    <col min="13833" max="14079" width="9.140625" style="698"/>
    <col min="14080" max="14080" width="10.28515625" style="698" customWidth="1"/>
    <col min="14081" max="14081" width="41.28515625" style="698" customWidth="1"/>
    <col min="14082" max="14082" width="18.28515625" style="698" customWidth="1"/>
    <col min="14083" max="14083" width="13.140625" style="698" customWidth="1"/>
    <col min="14084" max="14084" width="18.85546875" style="698" customWidth="1"/>
    <col min="14085" max="14085" width="12.85546875" style="698" customWidth="1"/>
    <col min="14086" max="14086" width="19.28515625" style="698" customWidth="1"/>
    <col min="14087" max="14087" width="13.5703125" style="698" customWidth="1"/>
    <col min="14088" max="14088" width="18.28515625" style="698" customWidth="1"/>
    <col min="14089" max="14335" width="9.140625" style="698"/>
    <col min="14336" max="14336" width="10.28515625" style="698" customWidth="1"/>
    <col min="14337" max="14337" width="41.28515625" style="698" customWidth="1"/>
    <col min="14338" max="14338" width="18.28515625" style="698" customWidth="1"/>
    <col min="14339" max="14339" width="13.140625" style="698" customWidth="1"/>
    <col min="14340" max="14340" width="18.85546875" style="698" customWidth="1"/>
    <col min="14341" max="14341" width="12.85546875" style="698" customWidth="1"/>
    <col min="14342" max="14342" width="19.28515625" style="698" customWidth="1"/>
    <col min="14343" max="14343" width="13.5703125" style="698" customWidth="1"/>
    <col min="14344" max="14344" width="18.28515625" style="698" customWidth="1"/>
    <col min="14345" max="14591" width="9.140625" style="698"/>
    <col min="14592" max="14592" width="10.28515625" style="698" customWidth="1"/>
    <col min="14593" max="14593" width="41.28515625" style="698" customWidth="1"/>
    <col min="14594" max="14594" width="18.28515625" style="698" customWidth="1"/>
    <col min="14595" max="14595" width="13.140625" style="698" customWidth="1"/>
    <col min="14596" max="14596" width="18.85546875" style="698" customWidth="1"/>
    <col min="14597" max="14597" width="12.85546875" style="698" customWidth="1"/>
    <col min="14598" max="14598" width="19.28515625" style="698" customWidth="1"/>
    <col min="14599" max="14599" width="13.5703125" style="698" customWidth="1"/>
    <col min="14600" max="14600" width="18.28515625" style="698" customWidth="1"/>
    <col min="14601" max="14847" width="9.140625" style="698"/>
    <col min="14848" max="14848" width="10.28515625" style="698" customWidth="1"/>
    <col min="14849" max="14849" width="41.28515625" style="698" customWidth="1"/>
    <col min="14850" max="14850" width="18.28515625" style="698" customWidth="1"/>
    <col min="14851" max="14851" width="13.140625" style="698" customWidth="1"/>
    <col min="14852" max="14852" width="18.85546875" style="698" customWidth="1"/>
    <col min="14853" max="14853" width="12.85546875" style="698" customWidth="1"/>
    <col min="14854" max="14854" width="19.28515625" style="698" customWidth="1"/>
    <col min="14855" max="14855" width="13.5703125" style="698" customWidth="1"/>
    <col min="14856" max="14856" width="18.28515625" style="698" customWidth="1"/>
    <col min="14857" max="15103" width="9.140625" style="698"/>
    <col min="15104" max="15104" width="10.28515625" style="698" customWidth="1"/>
    <col min="15105" max="15105" width="41.28515625" style="698" customWidth="1"/>
    <col min="15106" max="15106" width="18.28515625" style="698" customWidth="1"/>
    <col min="15107" max="15107" width="13.140625" style="698" customWidth="1"/>
    <col min="15108" max="15108" width="18.85546875" style="698" customWidth="1"/>
    <col min="15109" max="15109" width="12.85546875" style="698" customWidth="1"/>
    <col min="15110" max="15110" width="19.28515625" style="698" customWidth="1"/>
    <col min="15111" max="15111" width="13.5703125" style="698" customWidth="1"/>
    <col min="15112" max="15112" width="18.28515625" style="698" customWidth="1"/>
    <col min="15113" max="15359" width="9.140625" style="698"/>
    <col min="15360" max="15360" width="10.28515625" style="698" customWidth="1"/>
    <col min="15361" max="15361" width="41.28515625" style="698" customWidth="1"/>
    <col min="15362" max="15362" width="18.28515625" style="698" customWidth="1"/>
    <col min="15363" max="15363" width="13.140625" style="698" customWidth="1"/>
    <col min="15364" max="15364" width="18.85546875" style="698" customWidth="1"/>
    <col min="15365" max="15365" width="12.85546875" style="698" customWidth="1"/>
    <col min="15366" max="15366" width="19.28515625" style="698" customWidth="1"/>
    <col min="15367" max="15367" width="13.5703125" style="698" customWidth="1"/>
    <col min="15368" max="15368" width="18.28515625" style="698" customWidth="1"/>
    <col min="15369" max="15615" width="9.140625" style="698"/>
    <col min="15616" max="15616" width="10.28515625" style="698" customWidth="1"/>
    <col min="15617" max="15617" width="41.28515625" style="698" customWidth="1"/>
    <col min="15618" max="15618" width="18.28515625" style="698" customWidth="1"/>
    <col min="15619" max="15619" width="13.140625" style="698" customWidth="1"/>
    <col min="15620" max="15620" width="18.85546875" style="698" customWidth="1"/>
    <col min="15621" max="15621" width="12.85546875" style="698" customWidth="1"/>
    <col min="15622" max="15622" width="19.28515625" style="698" customWidth="1"/>
    <col min="15623" max="15623" width="13.5703125" style="698" customWidth="1"/>
    <col min="15624" max="15624" width="18.28515625" style="698" customWidth="1"/>
    <col min="15625" max="15871" width="9.140625" style="698"/>
    <col min="15872" max="15872" width="10.28515625" style="698" customWidth="1"/>
    <col min="15873" max="15873" width="41.28515625" style="698" customWidth="1"/>
    <col min="15874" max="15874" width="18.28515625" style="698" customWidth="1"/>
    <col min="15875" max="15875" width="13.140625" style="698" customWidth="1"/>
    <col min="15876" max="15876" width="18.85546875" style="698" customWidth="1"/>
    <col min="15877" max="15877" width="12.85546875" style="698" customWidth="1"/>
    <col min="15878" max="15878" width="19.28515625" style="698" customWidth="1"/>
    <col min="15879" max="15879" width="13.5703125" style="698" customWidth="1"/>
    <col min="15880" max="15880" width="18.28515625" style="698" customWidth="1"/>
    <col min="15881" max="16127" width="9.140625" style="698"/>
    <col min="16128" max="16128" width="10.28515625" style="698" customWidth="1"/>
    <col min="16129" max="16129" width="41.28515625" style="698" customWidth="1"/>
    <col min="16130" max="16130" width="18.28515625" style="698" customWidth="1"/>
    <col min="16131" max="16131" width="13.140625" style="698" customWidth="1"/>
    <col min="16132" max="16132" width="18.85546875" style="698" customWidth="1"/>
    <col min="16133" max="16133" width="12.85546875" style="698" customWidth="1"/>
    <col min="16134" max="16134" width="19.28515625" style="698" customWidth="1"/>
    <col min="16135" max="16135" width="13.5703125" style="698" customWidth="1"/>
    <col min="16136" max="16136" width="18.28515625" style="698" customWidth="1"/>
    <col min="16137" max="16384" width="9.140625" style="698"/>
  </cols>
  <sheetData>
    <row r="1" spans="1:11">
      <c r="A1" s="156"/>
      <c r="B1" s="156"/>
      <c r="C1" s="156"/>
      <c r="D1" s="156"/>
      <c r="E1" s="156"/>
      <c r="F1" s="156"/>
      <c r="G1" s="156"/>
      <c r="H1" s="156"/>
      <c r="I1" s="358" t="s">
        <v>569</v>
      </c>
    </row>
    <row r="2" spans="1:11" ht="10.5" customHeight="1">
      <c r="A2" s="699"/>
      <c r="B2" s="699"/>
      <c r="C2" s="699"/>
      <c r="D2" s="699"/>
      <c r="E2" s="699"/>
      <c r="F2" s="699"/>
      <c r="H2" s="700"/>
    </row>
    <row r="3" spans="1:11" ht="20.25">
      <c r="A3" s="950" t="s">
        <v>336</v>
      </c>
      <c r="B3" s="950"/>
      <c r="C3" s="950"/>
      <c r="D3" s="950"/>
      <c r="E3" s="950"/>
      <c r="F3" s="950"/>
      <c r="G3" s="950"/>
      <c r="H3" s="950"/>
      <c r="I3" s="950"/>
    </row>
    <row r="4" spans="1:11" ht="10.5" customHeight="1">
      <c r="A4" s="701"/>
      <c r="B4" s="950"/>
      <c r="C4" s="951"/>
      <c r="D4" s="951"/>
      <c r="E4" s="951"/>
      <c r="F4" s="951"/>
      <c r="G4" s="701"/>
      <c r="H4" s="701"/>
      <c r="I4" s="156"/>
    </row>
    <row r="5" spans="1:11" ht="16.899999999999999" customHeight="1">
      <c r="A5" s="945" t="s">
        <v>1396</v>
      </c>
      <c r="B5" s="945"/>
      <c r="C5" s="945"/>
      <c r="D5" s="945"/>
      <c r="E5" s="945"/>
      <c r="F5" s="618"/>
      <c r="G5" s="618"/>
      <c r="H5" s="156"/>
      <c r="I5" s="156"/>
    </row>
    <row r="6" spans="1:11">
      <c r="A6" s="952" t="str">
        <f>"Expenditure Head No : "&amp;'ZZZ-PG1.DBF'!A814</f>
        <v>Expenditure Head No : 603</v>
      </c>
      <c r="B6" s="953"/>
      <c r="C6" s="618"/>
      <c r="D6" s="618"/>
      <c r="E6" s="618"/>
      <c r="F6" s="618"/>
      <c r="G6" s="618"/>
      <c r="H6" s="618"/>
      <c r="I6" s="156"/>
    </row>
    <row r="7" spans="1:11" ht="10.5" customHeight="1">
      <c r="A7" s="618"/>
      <c r="B7" s="618"/>
      <c r="C7" s="954"/>
      <c r="D7" s="954"/>
      <c r="E7" s="618"/>
      <c r="F7" s="618"/>
      <c r="G7" s="702"/>
      <c r="H7" s="618"/>
      <c r="I7" s="156"/>
    </row>
    <row r="8" spans="1:11" ht="18.75">
      <c r="A8" s="703"/>
      <c r="B8" s="704" t="s">
        <v>154</v>
      </c>
      <c r="C8" s="955" t="str">
        <f>"Programme "&amp;'ZZZ-PG1.DBF'!B814</f>
        <v>Programme 03</v>
      </c>
      <c r="D8" s="957"/>
      <c r="E8" s="955" t="s">
        <v>855</v>
      </c>
      <c r="F8" s="957"/>
      <c r="G8" s="955" t="s">
        <v>148</v>
      </c>
      <c r="H8" s="956"/>
      <c r="I8" s="957"/>
      <c r="K8" s="669"/>
    </row>
    <row r="9" spans="1:11" ht="54" customHeight="1">
      <c r="A9" s="946" t="s">
        <v>144</v>
      </c>
      <c r="B9" s="947" t="s">
        <v>153</v>
      </c>
      <c r="C9" s="705" t="s">
        <v>155</v>
      </c>
      <c r="D9" s="705" t="s">
        <v>156</v>
      </c>
      <c r="E9" s="705" t="s">
        <v>157</v>
      </c>
      <c r="F9" s="705" t="s">
        <v>158</v>
      </c>
      <c r="G9" s="705" t="s">
        <v>159</v>
      </c>
      <c r="H9" s="705" t="s">
        <v>160</v>
      </c>
      <c r="I9" s="705" t="s">
        <v>161</v>
      </c>
      <c r="K9" s="670"/>
    </row>
    <row r="10" spans="1:11" ht="19.5" customHeight="1">
      <c r="A10" s="946"/>
      <c r="B10" s="947"/>
      <c r="C10" s="706">
        <v>1</v>
      </c>
      <c r="D10" s="706">
        <v>2</v>
      </c>
      <c r="E10" s="706">
        <v>3</v>
      </c>
      <c r="F10" s="706">
        <v>4</v>
      </c>
      <c r="G10" s="706">
        <v>5</v>
      </c>
      <c r="H10" s="706">
        <v>6</v>
      </c>
      <c r="I10" s="706" t="s">
        <v>162</v>
      </c>
      <c r="K10" s="670"/>
    </row>
    <row r="11" spans="1:11" ht="16.5" customHeight="1">
      <c r="A11" s="946"/>
      <c r="B11" s="947"/>
      <c r="C11" s="707" t="s">
        <v>7</v>
      </c>
      <c r="D11" s="707" t="s">
        <v>7</v>
      </c>
      <c r="E11" s="707" t="s">
        <v>7</v>
      </c>
      <c r="F11" s="707" t="s">
        <v>7</v>
      </c>
      <c r="G11" s="707" t="s">
        <v>7</v>
      </c>
      <c r="H11" s="707" t="s">
        <v>7</v>
      </c>
      <c r="I11" s="708" t="s">
        <v>47</v>
      </c>
      <c r="K11" s="490"/>
    </row>
    <row r="12" spans="1:11" s="717" customFormat="1" ht="21.75" customHeight="1">
      <c r="A12" s="709" t="s">
        <v>33</v>
      </c>
      <c r="B12" s="710" t="s">
        <v>33</v>
      </c>
      <c r="C12" s="711"/>
      <c r="D12" s="712"/>
      <c r="E12" s="712"/>
      <c r="F12" s="713"/>
      <c r="G12" s="712" t="s">
        <v>33</v>
      </c>
      <c r="H12" s="714"/>
      <c r="I12" s="715"/>
      <c r="J12" s="716"/>
      <c r="K12" s="206"/>
    </row>
    <row r="13" spans="1:11" s="717" customFormat="1" ht="15.95" customHeight="1">
      <c r="A13" s="718">
        <v>22</v>
      </c>
      <c r="B13" s="719" t="s">
        <v>465</v>
      </c>
      <c r="C13" s="720">
        <f>'ZZZ-PG1.DBF'!L814</f>
        <v>8890940</v>
      </c>
      <c r="D13" s="720">
        <f>'ZZZ-PG1.DBF'!V814</f>
        <v>8329097</v>
      </c>
      <c r="E13" s="313">
        <v>0</v>
      </c>
      <c r="F13" s="313">
        <v>0</v>
      </c>
      <c r="G13" s="313">
        <f t="shared" ref="G13:H22" si="0">C13+E13</f>
        <v>8890940</v>
      </c>
      <c r="H13" s="721">
        <f t="shared" si="0"/>
        <v>8329097</v>
      </c>
      <c r="I13" s="313">
        <f>IF(G13&lt;&gt;0,H13*100/G13,"-")</f>
        <v>93.680724422839432</v>
      </c>
      <c r="K13" s="206"/>
    </row>
    <row r="14" spans="1:11" s="717" customFormat="1" ht="15.95" customHeight="1">
      <c r="A14" s="718">
        <v>23</v>
      </c>
      <c r="B14" s="719" t="s">
        <v>615</v>
      </c>
      <c r="C14" s="720">
        <f>'ZZZ-PG1.DBF'!L815</f>
        <v>1000000</v>
      </c>
      <c r="D14" s="720">
        <f>'ZZZ-PG1.DBF'!V815</f>
        <v>208983</v>
      </c>
      <c r="E14" s="313">
        <v>0</v>
      </c>
      <c r="F14" s="313">
        <v>0</v>
      </c>
      <c r="G14" s="313">
        <f t="shared" si="0"/>
        <v>1000000</v>
      </c>
      <c r="H14" s="721">
        <f t="shared" si="0"/>
        <v>208983</v>
      </c>
      <c r="I14" s="313">
        <f t="shared" ref="I14:I22" si="1">IF(G14&lt;&gt;0,H14*100/G14,"-")</f>
        <v>20.898299999999999</v>
      </c>
      <c r="K14" s="206"/>
    </row>
    <row r="15" spans="1:11" s="717" customFormat="1" ht="15.95" customHeight="1">
      <c r="A15" s="718">
        <v>24</v>
      </c>
      <c r="B15" s="719" t="s">
        <v>616</v>
      </c>
      <c r="C15" s="720">
        <f>'ZZZ-PG1.DBF'!L816</f>
        <v>0</v>
      </c>
      <c r="D15" s="720">
        <f>'ZZZ-PG1.DBF'!V816</f>
        <v>0</v>
      </c>
      <c r="E15" s="313">
        <v>0</v>
      </c>
      <c r="F15" s="313">
        <v>0</v>
      </c>
      <c r="G15" s="313">
        <f t="shared" si="0"/>
        <v>0</v>
      </c>
      <c r="H15" s="721">
        <f t="shared" si="0"/>
        <v>0</v>
      </c>
      <c r="I15" s="313" t="str">
        <f t="shared" si="1"/>
        <v>-</v>
      </c>
      <c r="K15" s="206"/>
    </row>
    <row r="16" spans="1:11" s="717" customFormat="1" ht="15.95" customHeight="1">
      <c r="A16" s="718">
        <v>25</v>
      </c>
      <c r="B16" s="719" t="s">
        <v>612</v>
      </c>
      <c r="C16" s="720">
        <f>'ZZZ-PG1.DBF'!L817</f>
        <v>0</v>
      </c>
      <c r="D16" s="720">
        <f>'ZZZ-PG1.DBF'!V817</f>
        <v>0</v>
      </c>
      <c r="E16" s="313">
        <v>0</v>
      </c>
      <c r="F16" s="313">
        <v>0</v>
      </c>
      <c r="G16" s="313">
        <f t="shared" si="0"/>
        <v>0</v>
      </c>
      <c r="H16" s="721">
        <f t="shared" si="0"/>
        <v>0</v>
      </c>
      <c r="I16" s="313" t="str">
        <f t="shared" si="1"/>
        <v>-</v>
      </c>
      <c r="K16" s="206"/>
    </row>
    <row r="17" spans="1:11" s="717" customFormat="1" ht="15.95" customHeight="1">
      <c r="A17" s="718">
        <v>30</v>
      </c>
      <c r="B17" s="719" t="s">
        <v>613</v>
      </c>
      <c r="C17" s="720">
        <f>'ZZZ-PG1.DBF'!L818</f>
        <v>0</v>
      </c>
      <c r="D17" s="720">
        <f>'ZZZ-PG1.DBF'!V818</f>
        <v>0</v>
      </c>
      <c r="E17" s="313">
        <v>0</v>
      </c>
      <c r="F17" s="313">
        <v>0</v>
      </c>
      <c r="G17" s="313">
        <f t="shared" si="0"/>
        <v>0</v>
      </c>
      <c r="H17" s="721">
        <f t="shared" si="0"/>
        <v>0</v>
      </c>
      <c r="I17" s="313" t="str">
        <f t="shared" si="1"/>
        <v>-</v>
      </c>
      <c r="K17" s="206"/>
    </row>
    <row r="18" spans="1:11" s="717" customFormat="1" ht="15.95" customHeight="1">
      <c r="A18" s="718">
        <v>32</v>
      </c>
      <c r="B18" s="719" t="s">
        <v>617</v>
      </c>
      <c r="C18" s="720">
        <f>'ZZZ-PG1.DBF'!L819</f>
        <v>0</v>
      </c>
      <c r="D18" s="720">
        <f>'ZZZ-PG1.DBF'!V819</f>
        <v>0</v>
      </c>
      <c r="E18" s="313">
        <v>0</v>
      </c>
      <c r="F18" s="313">
        <v>0</v>
      </c>
      <c r="G18" s="313">
        <f t="shared" si="0"/>
        <v>0</v>
      </c>
      <c r="H18" s="721">
        <f t="shared" si="0"/>
        <v>0</v>
      </c>
      <c r="I18" s="313" t="str">
        <f t="shared" si="1"/>
        <v>-</v>
      </c>
      <c r="K18" s="206"/>
    </row>
    <row r="19" spans="1:11" s="717" customFormat="1" ht="15.95" customHeight="1">
      <c r="A19" s="718">
        <v>33</v>
      </c>
      <c r="B19" s="719" t="s">
        <v>614</v>
      </c>
      <c r="C19" s="720">
        <f>'ZZZ-PG1.DBF'!L820</f>
        <v>0</v>
      </c>
      <c r="D19" s="720">
        <f>'ZZZ-PG1.DBF'!V820</f>
        <v>0</v>
      </c>
      <c r="E19" s="313">
        <v>0</v>
      </c>
      <c r="F19" s="313">
        <v>0</v>
      </c>
      <c r="G19" s="313">
        <f t="shared" si="0"/>
        <v>0</v>
      </c>
      <c r="H19" s="721">
        <f t="shared" si="0"/>
        <v>0</v>
      </c>
      <c r="I19" s="313" t="str">
        <f t="shared" si="1"/>
        <v>-</v>
      </c>
      <c r="K19" s="206"/>
    </row>
    <row r="20" spans="1:11" s="717" customFormat="1" ht="15.95" customHeight="1">
      <c r="A20" s="718">
        <v>35</v>
      </c>
      <c r="B20" s="719" t="s">
        <v>759</v>
      </c>
      <c r="C20" s="720">
        <f>'ZZZ-PG1.DBF'!L821</f>
        <v>0</v>
      </c>
      <c r="D20" s="720">
        <f>'ZZZ-PG1.DBF'!V821</f>
        <v>0</v>
      </c>
      <c r="E20" s="313">
        <v>0</v>
      </c>
      <c r="F20" s="313">
        <v>0</v>
      </c>
      <c r="G20" s="313">
        <f>C20+E20</f>
        <v>0</v>
      </c>
      <c r="H20" s="721">
        <f>D20+F20</f>
        <v>0</v>
      </c>
      <c r="I20" s="313" t="str">
        <f>IF(G20&lt;&gt;0,H20*100/G20,"-")</f>
        <v>-</v>
      </c>
      <c r="K20" s="206"/>
    </row>
    <row r="21" spans="1:11" s="717" customFormat="1" ht="15.95" customHeight="1">
      <c r="A21" s="718">
        <v>36</v>
      </c>
      <c r="B21" s="719" t="s">
        <v>760</v>
      </c>
      <c r="C21" s="720">
        <f>'ZZZ-PG1.DBF'!L822</f>
        <v>0</v>
      </c>
      <c r="D21" s="720">
        <f>'ZZZ-PG1.DBF'!V822</f>
        <v>0</v>
      </c>
      <c r="E21" s="313">
        <v>0</v>
      </c>
      <c r="F21" s="313">
        <v>0</v>
      </c>
      <c r="G21" s="313">
        <f>C21+E21</f>
        <v>0</v>
      </c>
      <c r="H21" s="721">
        <f>D21+F21</f>
        <v>0</v>
      </c>
      <c r="I21" s="313" t="str">
        <f>IF(G21&lt;&gt;0,H21*100/G21,"-")</f>
        <v>-</v>
      </c>
      <c r="K21" s="206"/>
    </row>
    <row r="22" spans="1:11" s="717" customFormat="1" ht="15.95" customHeight="1">
      <c r="A22" s="718">
        <v>44</v>
      </c>
      <c r="B22" s="719" t="s">
        <v>618</v>
      </c>
      <c r="C22" s="720">
        <f>'ZZZ-PG1.DBF'!L823</f>
        <v>0</v>
      </c>
      <c r="D22" s="720">
        <f>'ZZZ-PG1.DBF'!V823</f>
        <v>0</v>
      </c>
      <c r="E22" s="313">
        <v>0</v>
      </c>
      <c r="F22" s="313">
        <v>0</v>
      </c>
      <c r="G22" s="313">
        <f t="shared" si="0"/>
        <v>0</v>
      </c>
      <c r="H22" s="721">
        <f t="shared" si="0"/>
        <v>0</v>
      </c>
      <c r="I22" s="313" t="str">
        <f t="shared" si="1"/>
        <v>-</v>
      </c>
      <c r="K22" s="206"/>
    </row>
    <row r="23" spans="1:11" s="717" customFormat="1" ht="15.95" customHeight="1">
      <c r="A23" s="718"/>
      <c r="B23" s="719"/>
      <c r="C23" s="720"/>
      <c r="D23" s="722"/>
      <c r="E23" s="314"/>
      <c r="F23" s="314"/>
      <c r="G23" s="314"/>
      <c r="H23" s="723"/>
      <c r="I23" s="314"/>
      <c r="K23" s="206"/>
    </row>
    <row r="24" spans="1:11" s="717" customFormat="1" ht="22.5" customHeight="1" thickBot="1">
      <c r="A24" s="724"/>
      <c r="B24" s="725" t="s">
        <v>112</v>
      </c>
      <c r="C24" s="315">
        <f t="shared" ref="C24:H24" si="2">SUM(C13:C22)</f>
        <v>9890940</v>
      </c>
      <c r="D24" s="315">
        <f t="shared" si="2"/>
        <v>8538080</v>
      </c>
      <c r="E24" s="315">
        <f t="shared" si="2"/>
        <v>0</v>
      </c>
      <c r="F24" s="315">
        <f t="shared" si="2"/>
        <v>0</v>
      </c>
      <c r="G24" s="315">
        <f t="shared" si="2"/>
        <v>9890940</v>
      </c>
      <c r="H24" s="315">
        <f t="shared" si="2"/>
        <v>8538080</v>
      </c>
      <c r="I24" s="726">
        <f>IF(G24&lt;&gt;0,H24*100/G24,"-")</f>
        <v>86.322230243030489</v>
      </c>
      <c r="K24" s="206"/>
    </row>
    <row r="25" spans="1:11" s="717" customFormat="1" ht="10.5" customHeight="1" thickTop="1">
      <c r="A25" s="349"/>
      <c r="B25" s="349"/>
      <c r="C25" s="349"/>
      <c r="D25" s="349"/>
      <c r="E25" s="349"/>
      <c r="F25" s="349"/>
      <c r="G25" s="349"/>
      <c r="H25" s="349"/>
      <c r="I25" s="349"/>
      <c r="K25" s="206"/>
    </row>
    <row r="26" spans="1:11" s="717" customFormat="1">
      <c r="A26" s="156"/>
      <c r="B26" s="948" t="s">
        <v>619</v>
      </c>
      <c r="C26" s="949"/>
      <c r="D26" s="949"/>
      <c r="E26" s="156"/>
      <c r="F26" s="156"/>
      <c r="G26" s="156"/>
      <c r="H26" s="156"/>
      <c r="I26" s="156"/>
      <c r="K26" s="206"/>
    </row>
    <row r="27" spans="1:11" s="717" customFormat="1">
      <c r="A27" s="156"/>
      <c r="B27" s="948" t="s">
        <v>620</v>
      </c>
      <c r="C27" s="949"/>
      <c r="D27" s="156"/>
      <c r="E27" s="348"/>
      <c r="G27" s="156"/>
      <c r="H27" s="156"/>
      <c r="I27" s="156"/>
      <c r="K27" s="206"/>
    </row>
    <row r="28" spans="1:11">
      <c r="A28" s="156"/>
      <c r="B28" s="156" t="s">
        <v>163</v>
      </c>
      <c r="C28" s="156"/>
      <c r="D28" s="156"/>
      <c r="E28" s="727"/>
      <c r="G28" s="156"/>
      <c r="H28" s="156"/>
      <c r="I28" s="156"/>
    </row>
    <row r="29" spans="1:11">
      <c r="A29" s="156"/>
      <c r="B29" s="156"/>
      <c r="C29" s="156"/>
      <c r="D29" s="156"/>
      <c r="E29" s="156"/>
      <c r="F29" s="944" t="s">
        <v>1395</v>
      </c>
      <c r="G29" s="944"/>
      <c r="H29" s="944"/>
      <c r="I29" s="156"/>
    </row>
    <row r="30" spans="1:11">
      <c r="A30" s="156" t="s">
        <v>48</v>
      </c>
      <c r="B30" s="156"/>
      <c r="C30" s="156"/>
      <c r="D30" s="156"/>
      <c r="E30" s="156"/>
      <c r="F30" s="674" t="s">
        <v>359</v>
      </c>
      <c r="H30" s="156"/>
      <c r="I30" s="156"/>
    </row>
    <row r="31" spans="1:11">
      <c r="A31" s="156"/>
      <c r="B31" s="156"/>
      <c r="C31" s="156"/>
      <c r="D31" s="156"/>
      <c r="E31" s="156"/>
      <c r="F31" s="212" t="s">
        <v>289</v>
      </c>
      <c r="G31" s="156"/>
      <c r="H31" s="156"/>
      <c r="I31" s="156"/>
    </row>
    <row r="32" spans="1:11" ht="14.25" customHeight="1">
      <c r="A32" s="156"/>
      <c r="B32" s="156"/>
      <c r="C32" s="156"/>
      <c r="D32" s="156"/>
      <c r="E32" s="348"/>
      <c r="F32" s="348" t="s">
        <v>152</v>
      </c>
      <c r="G32" s="156"/>
      <c r="H32" s="156"/>
      <c r="I32" s="156"/>
    </row>
    <row r="33" spans="1:9">
      <c r="A33" s="156"/>
      <c r="B33" s="156"/>
      <c r="C33" s="156"/>
      <c r="D33" s="156"/>
      <c r="E33" s="727"/>
      <c r="F33" s="156"/>
      <c r="G33" s="156"/>
      <c r="H33" s="156"/>
      <c r="I33" s="156"/>
    </row>
  </sheetData>
  <mergeCells count="13">
    <mergeCell ref="A3:I3"/>
    <mergeCell ref="B4:F4"/>
    <mergeCell ref="A6:B6"/>
    <mergeCell ref="C7:D7"/>
    <mergeCell ref="G8:I8"/>
    <mergeCell ref="C8:D8"/>
    <mergeCell ref="E8:F8"/>
    <mergeCell ref="F29:H29"/>
    <mergeCell ref="A5:E5"/>
    <mergeCell ref="A9:A11"/>
    <mergeCell ref="B9:B11"/>
    <mergeCell ref="B26:D26"/>
    <mergeCell ref="B27:C27"/>
  </mergeCells>
  <printOptions horizontalCentered="1"/>
  <pageMargins left="0.511811023622047" right="0.23622047244094499" top="1.25" bottom="0.31496062992126" header="0.511811023622047" footer="0.27559055118110198"/>
  <pageSetup paperSize="9" scale="74" firstPageNumber="39" orientation="landscape"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A111"/>
  <sheetViews>
    <sheetView zoomScale="60" zoomScaleNormal="60" workbookViewId="0">
      <selection activeCell="N7" sqref="N7:N12"/>
    </sheetView>
  </sheetViews>
  <sheetFormatPr defaultRowHeight="15"/>
  <cols>
    <col min="1" max="1" width="47.85546875" style="212" customWidth="1"/>
    <col min="2" max="2" width="17.28515625" style="212" customWidth="1"/>
    <col min="3" max="3" width="16.85546875" style="212" customWidth="1"/>
    <col min="4" max="4" width="11.42578125" style="212" customWidth="1"/>
    <col min="5" max="5" width="19.28515625" style="212" customWidth="1"/>
    <col min="6" max="7" width="16.7109375" style="212" customWidth="1"/>
    <col min="8" max="8" width="15" style="212" customWidth="1"/>
    <col min="9" max="9" width="11.42578125" style="212" customWidth="1"/>
    <col min="10" max="10" width="16.5703125" style="212" customWidth="1"/>
    <col min="11" max="11" width="15.7109375" style="212" customWidth="1"/>
    <col min="12" max="12" width="19.140625" style="212" customWidth="1"/>
    <col min="13" max="13" width="5.85546875" style="212" customWidth="1"/>
    <col min="14" max="14" width="80" style="206" customWidth="1"/>
    <col min="15" max="27" width="9.140625" style="212"/>
    <col min="28" max="16384" width="9.140625" style="206"/>
  </cols>
  <sheetData>
    <row r="1" spans="1:16" ht="15.75">
      <c r="L1" s="358" t="s">
        <v>570</v>
      </c>
    </row>
    <row r="2" spans="1:16" ht="18.75">
      <c r="A2" s="960" t="s">
        <v>290</v>
      </c>
      <c r="B2" s="960"/>
      <c r="C2" s="960"/>
      <c r="D2" s="960"/>
      <c r="E2" s="960"/>
      <c r="F2" s="960"/>
      <c r="G2" s="960"/>
      <c r="H2" s="960"/>
      <c r="I2" s="960"/>
      <c r="J2" s="960"/>
      <c r="K2" s="960"/>
      <c r="L2" s="960"/>
    </row>
    <row r="3" spans="1:16" ht="10.5" customHeight="1">
      <c r="A3" s="356"/>
      <c r="B3" s="356"/>
      <c r="C3" s="356"/>
      <c r="D3" s="356"/>
      <c r="E3" s="356"/>
      <c r="F3" s="356"/>
      <c r="G3" s="356"/>
      <c r="H3" s="356"/>
      <c r="I3" s="356"/>
      <c r="J3" s="356"/>
      <c r="K3" s="356"/>
      <c r="L3" s="356"/>
    </row>
    <row r="4" spans="1:16" ht="15.75">
      <c r="A4" s="319" t="str">
        <f>"Expenditure Head No : "&amp;'ZZZ-PG1.DBF'!A566</f>
        <v>Expenditure Head No : 603</v>
      </c>
      <c r="B4" s="335"/>
      <c r="C4" s="335"/>
      <c r="D4" s="335"/>
      <c r="E4" s="335"/>
      <c r="F4" s="319" t="s">
        <v>1396</v>
      </c>
      <c r="H4" s="319"/>
      <c r="I4" s="319"/>
      <c r="J4" s="319"/>
      <c r="K4" s="319"/>
      <c r="O4" s="336"/>
      <c r="P4" s="336"/>
    </row>
    <row r="5" spans="1:16" ht="15.75">
      <c r="A5" s="319"/>
      <c r="B5" s="335"/>
      <c r="C5" s="335"/>
      <c r="D5" s="335"/>
      <c r="E5" s="335"/>
      <c r="F5" s="335"/>
      <c r="G5" s="319"/>
      <c r="H5" s="319"/>
      <c r="I5" s="319"/>
      <c r="J5" s="319"/>
      <c r="K5" s="319"/>
      <c r="L5" s="555" t="s">
        <v>7</v>
      </c>
      <c r="O5" s="336"/>
      <c r="P5" s="336"/>
    </row>
    <row r="6" spans="1:16" ht="21" customHeight="1">
      <c r="A6" s="961" t="s">
        <v>75</v>
      </c>
      <c r="B6" s="963" t="str">
        <f>"Programme "&amp;'ZZZ-PG1.DBF'!B571</f>
        <v>Programme 03</v>
      </c>
      <c r="C6" s="964"/>
      <c r="D6" s="964"/>
      <c r="E6" s="964"/>
      <c r="F6" s="965"/>
      <c r="G6" s="963" t="s">
        <v>855</v>
      </c>
      <c r="H6" s="964"/>
      <c r="I6" s="964"/>
      <c r="J6" s="964"/>
      <c r="K6" s="965"/>
      <c r="L6" s="939" t="s">
        <v>147</v>
      </c>
      <c r="M6" s="497"/>
    </row>
    <row r="7" spans="1:16" ht="21" customHeight="1">
      <c r="A7" s="962"/>
      <c r="B7" s="963" t="s">
        <v>76</v>
      </c>
      <c r="C7" s="964"/>
      <c r="D7" s="964"/>
      <c r="E7" s="964"/>
      <c r="F7" s="939" t="s">
        <v>291</v>
      </c>
      <c r="G7" s="963" t="s">
        <v>76</v>
      </c>
      <c r="H7" s="964"/>
      <c r="I7" s="964"/>
      <c r="J7" s="964"/>
      <c r="K7" s="939" t="s">
        <v>291</v>
      </c>
      <c r="L7" s="940"/>
      <c r="M7" s="497"/>
      <c r="N7" s="350"/>
    </row>
    <row r="8" spans="1:16" ht="57.75" customHeight="1">
      <c r="A8" s="962"/>
      <c r="B8" s="351" t="s">
        <v>415</v>
      </c>
      <c r="C8" s="351" t="s">
        <v>292</v>
      </c>
      <c r="D8" s="351" t="s">
        <v>675</v>
      </c>
      <c r="E8" s="556" t="s">
        <v>293</v>
      </c>
      <c r="F8" s="940"/>
      <c r="G8" s="351" t="s">
        <v>415</v>
      </c>
      <c r="H8" s="351" t="s">
        <v>292</v>
      </c>
      <c r="I8" s="351" t="s">
        <v>675</v>
      </c>
      <c r="J8" s="556" t="s">
        <v>284</v>
      </c>
      <c r="K8" s="940"/>
      <c r="L8" s="940"/>
      <c r="M8" s="497"/>
      <c r="N8" s="557"/>
    </row>
    <row r="9" spans="1:16" ht="27" customHeight="1">
      <c r="A9" s="558"/>
      <c r="B9" s="341" t="s">
        <v>41</v>
      </c>
      <c r="C9" s="341" t="s">
        <v>42</v>
      </c>
      <c r="D9" s="341" t="s">
        <v>43</v>
      </c>
      <c r="E9" s="559" t="s">
        <v>84</v>
      </c>
      <c r="F9" s="341" t="s">
        <v>45</v>
      </c>
      <c r="G9" s="341" t="s">
        <v>46</v>
      </c>
      <c r="H9" s="341" t="s">
        <v>56</v>
      </c>
      <c r="I9" s="341" t="s">
        <v>57</v>
      </c>
      <c r="J9" s="559" t="s">
        <v>294</v>
      </c>
      <c r="K9" s="341" t="s">
        <v>59</v>
      </c>
      <c r="L9" s="560" t="s">
        <v>295</v>
      </c>
      <c r="M9" s="497"/>
      <c r="N9" s="557"/>
    </row>
    <row r="10" spans="1:16" ht="15.75">
      <c r="A10" s="561"/>
      <c r="B10" s="562"/>
      <c r="C10" s="562"/>
      <c r="D10" s="562"/>
      <c r="E10" s="562"/>
      <c r="F10" s="562"/>
      <c r="G10" s="562"/>
      <c r="H10" s="562"/>
      <c r="I10" s="562"/>
      <c r="J10" s="562"/>
      <c r="K10" s="562"/>
      <c r="L10" s="562"/>
      <c r="M10" s="497"/>
      <c r="N10" s="490"/>
    </row>
    <row r="11" spans="1:16">
      <c r="A11" s="563" t="s">
        <v>85</v>
      </c>
      <c r="B11" s="537"/>
      <c r="C11" s="537"/>
      <c r="D11" s="537"/>
      <c r="E11" s="537"/>
      <c r="F11" s="537"/>
      <c r="G11" s="537"/>
      <c r="H11" s="537"/>
      <c r="I11" s="537"/>
      <c r="J11" s="537"/>
      <c r="K11" s="537"/>
      <c r="L11" s="537"/>
    </row>
    <row r="12" spans="1:16" ht="19.5" customHeight="1">
      <c r="A12" s="293"/>
      <c r="B12" s="537"/>
      <c r="C12" s="537"/>
      <c r="D12" s="537"/>
      <c r="E12" s="537"/>
      <c r="F12" s="537"/>
      <c r="G12" s="537"/>
      <c r="H12" s="537"/>
      <c r="I12" s="537"/>
      <c r="J12" s="537"/>
      <c r="K12" s="537"/>
      <c r="L12" s="537"/>
    </row>
    <row r="13" spans="1:16" ht="15.95" customHeight="1">
      <c r="A13" s="564" t="s">
        <v>66</v>
      </c>
      <c r="B13" s="537"/>
      <c r="C13" s="537"/>
      <c r="D13" s="537"/>
      <c r="E13" s="537"/>
      <c r="F13" s="537"/>
      <c r="G13" s="537"/>
      <c r="H13" s="537"/>
      <c r="I13" s="537"/>
      <c r="J13" s="537"/>
      <c r="K13" s="537"/>
      <c r="L13" s="537"/>
    </row>
    <row r="14" spans="1:16" ht="15.95" customHeight="1">
      <c r="A14" s="346" t="s">
        <v>296</v>
      </c>
      <c r="B14" s="223">
        <f>'ZZZ-PG1.DBF'!I571</f>
        <v>3300000</v>
      </c>
      <c r="C14" s="223">
        <f>'ZZZ-PG1.DBF'!J571</f>
        <v>79200</v>
      </c>
      <c r="D14" s="223">
        <f>'ZZZ-PG1.DBF'!K571</f>
        <v>0</v>
      </c>
      <c r="E14" s="223">
        <f>'ZZZ-PG1.DBF'!L571</f>
        <v>3379200</v>
      </c>
      <c r="F14" s="223">
        <f>'ZZZ-PG1.DBF'!V571</f>
        <v>3379199</v>
      </c>
      <c r="G14" s="223"/>
      <c r="H14" s="223"/>
      <c r="I14" s="223"/>
      <c r="J14" s="223"/>
      <c r="K14" s="223"/>
      <c r="L14" s="223">
        <f>F14+K14</f>
        <v>3379199</v>
      </c>
    </row>
    <row r="15" spans="1:16" ht="15.95" customHeight="1">
      <c r="A15" s="346" t="s">
        <v>297</v>
      </c>
      <c r="B15" s="223">
        <f>'ZZZ-PG1.DBF'!I572</f>
        <v>930000</v>
      </c>
      <c r="C15" s="223">
        <f>'ZZZ-PG1.DBF'!J572</f>
        <v>-85800</v>
      </c>
      <c r="D15" s="223">
        <f>'ZZZ-PG1.DBF'!K572</f>
        <v>-13000</v>
      </c>
      <c r="E15" s="223">
        <f>'ZZZ-PG1.DBF'!L572</f>
        <v>831200</v>
      </c>
      <c r="F15" s="223">
        <f>'ZZZ-PG1.DBF'!V572</f>
        <v>669675</v>
      </c>
      <c r="G15" s="223"/>
      <c r="H15" s="223"/>
      <c r="I15" s="223"/>
      <c r="J15" s="223"/>
      <c r="K15" s="223"/>
      <c r="L15" s="223">
        <f t="shared" ref="L15:L83" si="0">F15+K15</f>
        <v>669675</v>
      </c>
    </row>
    <row r="16" spans="1:16" ht="15.95" customHeight="1">
      <c r="A16" s="346" t="s">
        <v>298</v>
      </c>
      <c r="B16" s="223">
        <f>'ZZZ-PG1.DBF'!I573</f>
        <v>1800000</v>
      </c>
      <c r="C16" s="223">
        <f>'ZZZ-PG1.DBF'!J573</f>
        <v>131000</v>
      </c>
      <c r="D16" s="223">
        <f>'ZZZ-PG1.DBF'!K573</f>
        <v>0</v>
      </c>
      <c r="E16" s="223">
        <f>'ZZZ-PG1.DBF'!L573</f>
        <v>1931000</v>
      </c>
      <c r="F16" s="223">
        <f>'ZZZ-PG1.DBF'!V573</f>
        <v>1915489</v>
      </c>
      <c r="G16" s="223"/>
      <c r="H16" s="223"/>
      <c r="I16" s="223"/>
      <c r="J16" s="223"/>
      <c r="K16" s="223"/>
      <c r="L16" s="223">
        <f t="shared" si="0"/>
        <v>1915489</v>
      </c>
    </row>
    <row r="17" spans="1:12" ht="15.95" customHeight="1">
      <c r="A17" s="346"/>
      <c r="B17" s="223"/>
      <c r="C17" s="223"/>
      <c r="D17" s="223"/>
      <c r="E17" s="223"/>
      <c r="F17" s="223"/>
      <c r="G17" s="223"/>
      <c r="H17" s="223"/>
      <c r="I17" s="223"/>
      <c r="J17" s="223"/>
      <c r="K17" s="223"/>
      <c r="L17" s="223" t="s">
        <v>33</v>
      </c>
    </row>
    <row r="18" spans="1:12" ht="15.95" customHeight="1">
      <c r="A18" s="564" t="s">
        <v>67</v>
      </c>
      <c r="B18" s="223"/>
      <c r="C18" s="223"/>
      <c r="D18" s="223"/>
      <c r="E18" s="223"/>
      <c r="F18" s="223"/>
      <c r="G18" s="223"/>
      <c r="H18" s="223"/>
      <c r="I18" s="223"/>
      <c r="J18" s="223"/>
      <c r="K18" s="223"/>
      <c r="L18" s="223" t="s">
        <v>33</v>
      </c>
    </row>
    <row r="19" spans="1:12" ht="15.95" customHeight="1">
      <c r="A19" s="346" t="s">
        <v>299</v>
      </c>
      <c r="B19" s="223">
        <f>'ZZZ-PG1.DBF'!I576</f>
        <v>220000</v>
      </c>
      <c r="C19" s="223">
        <f>'ZZZ-PG1.DBF'!J576</f>
        <v>-13200</v>
      </c>
      <c r="D19" s="223">
        <f>'ZZZ-PG1.DBF'!K576</f>
        <v>0</v>
      </c>
      <c r="E19" s="223">
        <f>'ZZZ-PG1.DBF'!L576</f>
        <v>206800</v>
      </c>
      <c r="F19" s="223">
        <f>'ZZZ-PG1.DBF'!V576</f>
        <v>181200</v>
      </c>
      <c r="G19" s="223"/>
      <c r="H19" s="223"/>
      <c r="I19" s="223"/>
      <c r="J19" s="223"/>
      <c r="K19" s="223"/>
      <c r="L19" s="223">
        <f t="shared" si="0"/>
        <v>181200</v>
      </c>
    </row>
    <row r="20" spans="1:12" ht="15.95" customHeight="1">
      <c r="A20" s="346" t="s">
        <v>300</v>
      </c>
      <c r="B20" s="223">
        <f>'ZZZ-PG1.DBF'!I577</f>
        <v>0</v>
      </c>
      <c r="C20" s="223">
        <f>'ZZZ-PG1.DBF'!J577</f>
        <v>0</v>
      </c>
      <c r="D20" s="223">
        <f>'ZZZ-PG1.DBF'!K577</f>
        <v>0</v>
      </c>
      <c r="E20" s="223">
        <f>'ZZZ-PG1.DBF'!L577</f>
        <v>0</v>
      </c>
      <c r="F20" s="223">
        <f>'ZZZ-PG1.DBF'!V577</f>
        <v>0</v>
      </c>
      <c r="G20" s="223"/>
      <c r="H20" s="223"/>
      <c r="I20" s="223"/>
      <c r="J20" s="223"/>
      <c r="K20" s="223"/>
      <c r="L20" s="223">
        <f t="shared" si="0"/>
        <v>0</v>
      </c>
    </row>
    <row r="21" spans="1:12" ht="15.95" customHeight="1">
      <c r="A21" s="346"/>
      <c r="B21" s="223"/>
      <c r="C21" s="223"/>
      <c r="D21" s="223"/>
      <c r="E21" s="223"/>
      <c r="F21" s="223"/>
      <c r="G21" s="223"/>
      <c r="H21" s="223"/>
      <c r="I21" s="223"/>
      <c r="J21" s="223"/>
      <c r="K21" s="223"/>
      <c r="L21" s="223" t="s">
        <v>33</v>
      </c>
    </row>
    <row r="22" spans="1:12" ht="15.95" customHeight="1">
      <c r="A22" s="565" t="s">
        <v>92</v>
      </c>
      <c r="B22" s="223"/>
      <c r="C22" s="223"/>
      <c r="D22" s="223"/>
      <c r="E22" s="223"/>
      <c r="F22" s="223"/>
      <c r="G22" s="223"/>
      <c r="H22" s="223"/>
      <c r="I22" s="223"/>
      <c r="J22" s="223"/>
      <c r="K22" s="223"/>
      <c r="L22" s="223" t="s">
        <v>33</v>
      </c>
    </row>
    <row r="23" spans="1:12" ht="15.95" customHeight="1">
      <c r="A23" s="566" t="s">
        <v>301</v>
      </c>
      <c r="B23" s="223">
        <f>'ZZZ-PG1.DBF'!I580</f>
        <v>380000</v>
      </c>
      <c r="C23" s="223">
        <f>'ZZZ-PG1.DBF'!J580</f>
        <v>-22800</v>
      </c>
      <c r="D23" s="223">
        <f>'ZZZ-PG1.DBF'!K580</f>
        <v>0</v>
      </c>
      <c r="E23" s="223">
        <f>'ZZZ-PG1.DBF'!L580</f>
        <v>357200</v>
      </c>
      <c r="F23" s="223">
        <f>'ZZZ-PG1.DBF'!V580</f>
        <v>332285</v>
      </c>
      <c r="G23" s="223"/>
      <c r="H23" s="223"/>
      <c r="I23" s="223"/>
      <c r="J23" s="223"/>
      <c r="K23" s="223"/>
      <c r="L23" s="223">
        <f t="shared" si="0"/>
        <v>332285</v>
      </c>
    </row>
    <row r="24" spans="1:12" ht="15.95" customHeight="1">
      <c r="A24" s="567" t="s">
        <v>302</v>
      </c>
      <c r="B24" s="223">
        <f>'ZZZ-PG1.DBF'!I581</f>
        <v>600000</v>
      </c>
      <c r="C24" s="223">
        <f>'ZZZ-PG1.DBF'!J581</f>
        <v>-36000</v>
      </c>
      <c r="D24" s="223">
        <f>'ZZZ-PG1.DBF'!K581</f>
        <v>0</v>
      </c>
      <c r="E24" s="223">
        <f>'ZZZ-PG1.DBF'!L581</f>
        <v>564000</v>
      </c>
      <c r="F24" s="223">
        <f>'ZZZ-PG1.DBF'!V581</f>
        <v>517049</v>
      </c>
      <c r="G24" s="223"/>
      <c r="H24" s="223"/>
      <c r="I24" s="223"/>
      <c r="J24" s="223"/>
      <c r="K24" s="223"/>
      <c r="L24" s="223">
        <f t="shared" si="0"/>
        <v>517049</v>
      </c>
    </row>
    <row r="25" spans="1:12" ht="15.95" customHeight="1">
      <c r="A25" s="567" t="s">
        <v>303</v>
      </c>
      <c r="B25" s="223">
        <f>'ZZZ-PG1.DBF'!I582</f>
        <v>150000</v>
      </c>
      <c r="C25" s="223">
        <f>'ZZZ-PG1.DBF'!J582</f>
        <v>-17000</v>
      </c>
      <c r="D25" s="223">
        <f>'ZZZ-PG1.DBF'!K582</f>
        <v>0</v>
      </c>
      <c r="E25" s="223">
        <f>'ZZZ-PG1.DBF'!L582</f>
        <v>133000</v>
      </c>
      <c r="F25" s="223">
        <f>'ZZZ-PG1.DBF'!V582</f>
        <v>132997</v>
      </c>
      <c r="G25" s="223"/>
      <c r="H25" s="223"/>
      <c r="I25" s="223"/>
      <c r="J25" s="223"/>
      <c r="K25" s="223"/>
      <c r="L25" s="223">
        <f t="shared" si="0"/>
        <v>132997</v>
      </c>
    </row>
    <row r="26" spans="1:12" ht="15.95" customHeight="1">
      <c r="A26" s="568" t="s">
        <v>304</v>
      </c>
      <c r="B26" s="223">
        <f>'ZZZ-PG1.DBF'!I583</f>
        <v>0</v>
      </c>
      <c r="C26" s="223">
        <f>'ZZZ-PG1.DBF'!J583</f>
        <v>0</v>
      </c>
      <c r="D26" s="223">
        <f>'ZZZ-PG1.DBF'!K583</f>
        <v>0</v>
      </c>
      <c r="E26" s="223">
        <f>'ZZZ-PG1.DBF'!L583</f>
        <v>0</v>
      </c>
      <c r="F26" s="223">
        <f>'ZZZ-PG1.DBF'!V583</f>
        <v>0</v>
      </c>
      <c r="G26" s="223"/>
      <c r="H26" s="223"/>
      <c r="I26" s="223"/>
      <c r="J26" s="223"/>
      <c r="K26" s="223"/>
      <c r="L26" s="223">
        <f t="shared" si="0"/>
        <v>0</v>
      </c>
    </row>
    <row r="27" spans="1:12" ht="15.95" customHeight="1">
      <c r="A27" s="225" t="s">
        <v>305</v>
      </c>
      <c r="B27" s="223">
        <f>'ZZZ-PG1.DBF'!I584</f>
        <v>50000</v>
      </c>
      <c r="C27" s="223">
        <f>'ZZZ-PG1.DBF'!J584</f>
        <v>-3000</v>
      </c>
      <c r="D27" s="223">
        <f>'ZZZ-PG1.DBF'!K584</f>
        <v>0</v>
      </c>
      <c r="E27" s="223">
        <f>'ZZZ-PG1.DBF'!L584</f>
        <v>47000</v>
      </c>
      <c r="F27" s="223">
        <f>'ZZZ-PG1.DBF'!V584</f>
        <v>29716</v>
      </c>
      <c r="G27" s="223"/>
      <c r="H27" s="223"/>
      <c r="I27" s="223"/>
      <c r="J27" s="223"/>
      <c r="K27" s="223"/>
      <c r="L27" s="223">
        <f t="shared" si="0"/>
        <v>29716</v>
      </c>
    </row>
    <row r="28" spans="1:12" ht="15.95" customHeight="1">
      <c r="A28" s="569" t="s">
        <v>475</v>
      </c>
      <c r="B28" s="223">
        <f>'ZZZ-PG1.DBF'!I585</f>
        <v>0</v>
      </c>
      <c r="C28" s="223">
        <f>'ZZZ-PG1.DBF'!J585</f>
        <v>0</v>
      </c>
      <c r="D28" s="223">
        <f>'ZZZ-PG1.DBF'!K585</f>
        <v>0</v>
      </c>
      <c r="E28" s="223">
        <f>'ZZZ-PG1.DBF'!L585</f>
        <v>0</v>
      </c>
      <c r="F28" s="223">
        <f>'ZZZ-PG1.DBF'!V585</f>
        <v>0</v>
      </c>
      <c r="G28" s="223"/>
      <c r="H28" s="223"/>
      <c r="I28" s="223"/>
      <c r="J28" s="223"/>
      <c r="K28" s="223"/>
      <c r="L28" s="223">
        <f t="shared" si="0"/>
        <v>0</v>
      </c>
    </row>
    <row r="29" spans="1:12" ht="15.95" customHeight="1">
      <c r="A29" s="346"/>
      <c r="B29" s="223"/>
      <c r="C29" s="223"/>
      <c r="D29" s="223"/>
      <c r="E29" s="223"/>
      <c r="F29" s="223"/>
      <c r="G29" s="223"/>
      <c r="H29" s="223"/>
      <c r="I29" s="223"/>
      <c r="J29" s="223"/>
      <c r="K29" s="223"/>
      <c r="L29" s="570" t="s">
        <v>33</v>
      </c>
    </row>
    <row r="30" spans="1:12" ht="15.95" customHeight="1">
      <c r="A30" s="564" t="s">
        <v>68</v>
      </c>
      <c r="B30" s="570"/>
      <c r="C30" s="223"/>
      <c r="D30" s="223"/>
      <c r="E30" s="223"/>
      <c r="F30" s="223"/>
      <c r="G30" s="223"/>
      <c r="H30" s="223"/>
      <c r="I30" s="223"/>
      <c r="J30" s="223"/>
      <c r="K30" s="223"/>
      <c r="L30" s="223" t="s">
        <v>33</v>
      </c>
    </row>
    <row r="31" spans="1:12" ht="15.95" customHeight="1">
      <c r="A31" s="225" t="s">
        <v>306</v>
      </c>
      <c r="B31" s="223">
        <f>'ZZZ-PG1.DBF'!I588</f>
        <v>250000</v>
      </c>
      <c r="C31" s="223">
        <f>'ZZZ-PG1.DBF'!J588</f>
        <v>-15000</v>
      </c>
      <c r="D31" s="223">
        <f>'ZZZ-PG1.DBF'!K588</f>
        <v>0</v>
      </c>
      <c r="E31" s="223">
        <f>'ZZZ-PG1.DBF'!L588</f>
        <v>235000</v>
      </c>
      <c r="F31" s="223">
        <f>'ZZZ-PG1.DBF'!V588</f>
        <v>202707</v>
      </c>
      <c r="G31" s="223"/>
      <c r="H31" s="223"/>
      <c r="I31" s="223"/>
      <c r="J31" s="223"/>
      <c r="K31" s="223"/>
      <c r="L31" s="223">
        <f t="shared" si="0"/>
        <v>202707</v>
      </c>
    </row>
    <row r="32" spans="1:12" ht="15.95" customHeight="1">
      <c r="A32" s="225" t="s">
        <v>307</v>
      </c>
      <c r="B32" s="223">
        <f>'ZZZ-PG1.DBF'!I589</f>
        <v>50000</v>
      </c>
      <c r="C32" s="223">
        <f>'ZZZ-PG1.DBF'!J589</f>
        <v>-3000</v>
      </c>
      <c r="D32" s="223">
        <f>'ZZZ-PG1.DBF'!K589</f>
        <v>0</v>
      </c>
      <c r="E32" s="223">
        <f>'ZZZ-PG1.DBF'!L589</f>
        <v>47000</v>
      </c>
      <c r="F32" s="223">
        <f>'ZZZ-PG1.DBF'!V589</f>
        <v>46998</v>
      </c>
      <c r="G32" s="223"/>
      <c r="H32" s="223"/>
      <c r="I32" s="223"/>
      <c r="J32" s="223"/>
      <c r="K32" s="223"/>
      <c r="L32" s="223">
        <f t="shared" si="0"/>
        <v>46998</v>
      </c>
    </row>
    <row r="33" spans="1:12" ht="15.95" customHeight="1">
      <c r="A33" s="225" t="s">
        <v>308</v>
      </c>
      <c r="B33" s="223">
        <f>'ZZZ-PG1.DBF'!I590</f>
        <v>50000</v>
      </c>
      <c r="C33" s="223">
        <f>'ZZZ-PG1.DBF'!J590</f>
        <v>-3000</v>
      </c>
      <c r="D33" s="223">
        <f>'ZZZ-PG1.DBF'!K590</f>
        <v>0</v>
      </c>
      <c r="E33" s="223">
        <f>'ZZZ-PG1.DBF'!L590</f>
        <v>47000</v>
      </c>
      <c r="F33" s="223">
        <f>'ZZZ-PG1.DBF'!V590</f>
        <v>2600</v>
      </c>
      <c r="G33" s="223"/>
      <c r="H33" s="223"/>
      <c r="I33" s="223"/>
      <c r="J33" s="223"/>
      <c r="K33" s="223"/>
      <c r="L33" s="223">
        <f t="shared" si="0"/>
        <v>2600</v>
      </c>
    </row>
    <row r="34" spans="1:12" ht="15.95" customHeight="1">
      <c r="A34" s="569" t="s">
        <v>466</v>
      </c>
      <c r="B34" s="223">
        <f>'ZZZ-PG1.DBF'!I591</f>
        <v>50000</v>
      </c>
      <c r="C34" s="223">
        <f>'ZZZ-PG1.DBF'!J591</f>
        <v>-3000</v>
      </c>
      <c r="D34" s="223">
        <f>'ZZZ-PG1.DBF'!K591</f>
        <v>0</v>
      </c>
      <c r="E34" s="223">
        <f>'ZZZ-PG1.DBF'!L591</f>
        <v>47000</v>
      </c>
      <c r="F34" s="223">
        <f>'ZZZ-PG1.DBF'!V591</f>
        <v>40373</v>
      </c>
      <c r="G34" s="223"/>
      <c r="H34" s="223"/>
      <c r="I34" s="223"/>
      <c r="J34" s="223"/>
      <c r="K34" s="223"/>
      <c r="L34" s="223">
        <f t="shared" si="0"/>
        <v>40373</v>
      </c>
    </row>
    <row r="35" spans="1:12" ht="15.95" customHeight="1">
      <c r="A35" s="569" t="s">
        <v>571</v>
      </c>
      <c r="B35" s="223">
        <f>'ZZZ-PG1.DBF'!I592</f>
        <v>0</v>
      </c>
      <c r="C35" s="223">
        <f>'ZZZ-PG1.DBF'!J592</f>
        <v>0</v>
      </c>
      <c r="D35" s="223">
        <f>'ZZZ-PG1.DBF'!K592</f>
        <v>0</v>
      </c>
      <c r="E35" s="223">
        <f>'ZZZ-PG1.DBF'!L592</f>
        <v>0</v>
      </c>
      <c r="F35" s="223">
        <f>'ZZZ-PG1.DBF'!V592</f>
        <v>0</v>
      </c>
      <c r="G35" s="223"/>
      <c r="H35" s="223"/>
      <c r="I35" s="223"/>
      <c r="J35" s="223"/>
      <c r="K35" s="223"/>
      <c r="L35" s="223"/>
    </row>
    <row r="36" spans="1:12" ht="15.95" customHeight="1">
      <c r="A36" s="569" t="s">
        <v>467</v>
      </c>
      <c r="B36" s="223">
        <f>'ZZZ-PG1.DBF'!I593</f>
        <v>0</v>
      </c>
      <c r="C36" s="223">
        <f>'ZZZ-PG1.DBF'!J593</f>
        <v>0</v>
      </c>
      <c r="D36" s="223">
        <f>'ZZZ-PG1.DBF'!K593</f>
        <v>0</v>
      </c>
      <c r="E36" s="223">
        <f>'ZZZ-PG1.DBF'!L593</f>
        <v>0</v>
      </c>
      <c r="F36" s="223">
        <f>'ZZZ-PG1.DBF'!V593</f>
        <v>0</v>
      </c>
      <c r="G36" s="223"/>
      <c r="H36" s="223"/>
      <c r="I36" s="223"/>
      <c r="J36" s="223"/>
      <c r="K36" s="223"/>
      <c r="L36" s="223">
        <f t="shared" si="0"/>
        <v>0</v>
      </c>
    </row>
    <row r="37" spans="1:12" ht="15.95" customHeight="1">
      <c r="A37" s="225"/>
      <c r="B37" s="223"/>
      <c r="C37" s="223"/>
      <c r="D37" s="223"/>
      <c r="E37" s="223"/>
      <c r="F37" s="223"/>
      <c r="G37" s="223"/>
      <c r="H37" s="223"/>
      <c r="I37" s="223"/>
      <c r="J37" s="223"/>
      <c r="K37" s="223"/>
      <c r="L37" s="223" t="s">
        <v>33</v>
      </c>
    </row>
    <row r="38" spans="1:12" ht="15.95" customHeight="1">
      <c r="A38" s="564" t="s">
        <v>69</v>
      </c>
      <c r="B38" s="223"/>
      <c r="C38" s="223"/>
      <c r="D38" s="223"/>
      <c r="E38" s="223"/>
      <c r="F38" s="223"/>
      <c r="G38" s="223"/>
      <c r="H38" s="223"/>
      <c r="I38" s="223"/>
      <c r="J38" s="223"/>
      <c r="K38" s="223"/>
      <c r="L38" s="223" t="s">
        <v>33</v>
      </c>
    </row>
    <row r="39" spans="1:12" ht="15.95" customHeight="1">
      <c r="A39" s="225" t="s">
        <v>309</v>
      </c>
      <c r="B39" s="223">
        <f>'ZZZ-PG1.DBF'!I596</f>
        <v>1000</v>
      </c>
      <c r="C39" s="223">
        <f>'ZZZ-PG1.DBF'!J596</f>
        <v>-60</v>
      </c>
      <c r="D39" s="223">
        <f>'ZZZ-PG1.DBF'!K596</f>
        <v>0</v>
      </c>
      <c r="E39" s="223">
        <f>'ZZZ-PG1.DBF'!L596</f>
        <v>940</v>
      </c>
      <c r="F39" s="223">
        <f>'ZZZ-PG1.DBF'!V596</f>
        <v>930</v>
      </c>
      <c r="G39" s="223"/>
      <c r="H39" s="223"/>
      <c r="I39" s="223"/>
      <c r="J39" s="223"/>
      <c r="K39" s="223"/>
      <c r="L39" s="223">
        <f t="shared" si="0"/>
        <v>930</v>
      </c>
    </row>
    <row r="40" spans="1:12" ht="15.95" customHeight="1">
      <c r="A40" s="225" t="s">
        <v>310</v>
      </c>
      <c r="B40" s="223">
        <f>'ZZZ-PG1.DBF'!I597</f>
        <v>250000</v>
      </c>
      <c r="C40" s="223">
        <f>'ZZZ-PG1.DBF'!J597</f>
        <v>-15000</v>
      </c>
      <c r="D40" s="223">
        <f>'ZZZ-PG1.DBF'!K597</f>
        <v>0</v>
      </c>
      <c r="E40" s="223">
        <f>'ZZZ-PG1.DBF'!L597</f>
        <v>235000</v>
      </c>
      <c r="F40" s="223">
        <f>'ZZZ-PG1.DBF'!V597</f>
        <v>129915</v>
      </c>
      <c r="G40" s="223"/>
      <c r="H40" s="223"/>
      <c r="I40" s="223"/>
      <c r="J40" s="223"/>
      <c r="K40" s="223"/>
      <c r="L40" s="223">
        <f t="shared" si="0"/>
        <v>129915</v>
      </c>
    </row>
    <row r="41" spans="1:12" ht="15.95" customHeight="1">
      <c r="A41" s="225" t="s">
        <v>311</v>
      </c>
      <c r="B41" s="223">
        <f>'ZZZ-PG1.DBF'!I598</f>
        <v>350000</v>
      </c>
      <c r="C41" s="223">
        <f>'ZZZ-PG1.DBF'!J598</f>
        <v>0</v>
      </c>
      <c r="D41" s="223">
        <f>'ZZZ-PG1.DBF'!K598</f>
        <v>0</v>
      </c>
      <c r="E41" s="223">
        <f>'ZZZ-PG1.DBF'!L598</f>
        <v>350000</v>
      </c>
      <c r="F41" s="223">
        <f>'ZZZ-PG1.DBF'!V598</f>
        <v>335928</v>
      </c>
      <c r="G41" s="223"/>
      <c r="H41" s="223"/>
      <c r="I41" s="223"/>
      <c r="J41" s="223"/>
      <c r="K41" s="223"/>
      <c r="L41" s="223">
        <f t="shared" si="0"/>
        <v>335928</v>
      </c>
    </row>
    <row r="42" spans="1:12" ht="15.95" customHeight="1">
      <c r="A42" s="225" t="s">
        <v>312</v>
      </c>
      <c r="B42" s="223">
        <f>'ZZZ-PG1.DBF'!I599</f>
        <v>25000</v>
      </c>
      <c r="C42" s="223">
        <f>'ZZZ-PG1.DBF'!J599</f>
        <v>0</v>
      </c>
      <c r="D42" s="223">
        <f>'ZZZ-PG1.DBF'!K599</f>
        <v>0</v>
      </c>
      <c r="E42" s="223">
        <f>'ZZZ-PG1.DBF'!L599</f>
        <v>25000</v>
      </c>
      <c r="F42" s="223">
        <f>'ZZZ-PG1.DBF'!V599</f>
        <v>23236</v>
      </c>
      <c r="G42" s="223"/>
      <c r="H42" s="223"/>
      <c r="I42" s="223"/>
      <c r="J42" s="223"/>
      <c r="K42" s="223"/>
      <c r="L42" s="223">
        <f t="shared" si="0"/>
        <v>23236</v>
      </c>
    </row>
    <row r="43" spans="1:12" ht="15.95" customHeight="1">
      <c r="A43" s="569" t="s">
        <v>572</v>
      </c>
      <c r="B43" s="223">
        <f>'ZZZ-PG1.DBF'!I600</f>
        <v>0</v>
      </c>
      <c r="C43" s="223">
        <f>'ZZZ-PG1.DBF'!J600</f>
        <v>0</v>
      </c>
      <c r="D43" s="223">
        <f>'ZZZ-PG1.DBF'!K600</f>
        <v>0</v>
      </c>
      <c r="E43" s="223">
        <f>'ZZZ-PG1.DBF'!L600</f>
        <v>0</v>
      </c>
      <c r="F43" s="223">
        <f>'ZZZ-PG1.DBF'!V600</f>
        <v>0</v>
      </c>
      <c r="G43" s="223"/>
      <c r="H43" s="223"/>
      <c r="I43" s="223"/>
      <c r="J43" s="223"/>
      <c r="K43" s="223"/>
      <c r="L43" s="223"/>
    </row>
    <row r="44" spans="1:12" ht="15.95" customHeight="1">
      <c r="A44" s="225" t="s">
        <v>378</v>
      </c>
      <c r="B44" s="223">
        <f>'ZZZ-PG1.DBF'!I601</f>
        <v>0</v>
      </c>
      <c r="C44" s="223">
        <f>'ZZZ-PG1.DBF'!J601</f>
        <v>0</v>
      </c>
      <c r="D44" s="223">
        <f>'ZZZ-PG1.DBF'!K601</f>
        <v>0</v>
      </c>
      <c r="E44" s="223">
        <f>'ZZZ-PG1.DBF'!L601</f>
        <v>0</v>
      </c>
      <c r="F44" s="223">
        <f>'ZZZ-PG1.DBF'!V601</f>
        <v>0</v>
      </c>
      <c r="G44" s="223"/>
      <c r="H44" s="223"/>
      <c r="I44" s="223"/>
      <c r="J44" s="223"/>
      <c r="K44" s="223"/>
      <c r="L44" s="223">
        <f t="shared" si="0"/>
        <v>0</v>
      </c>
    </row>
    <row r="45" spans="1:12" ht="15.95" customHeight="1">
      <c r="A45" s="569" t="s">
        <v>468</v>
      </c>
      <c r="B45" s="223">
        <f>'ZZZ-PG1.DBF'!I602</f>
        <v>0</v>
      </c>
      <c r="C45" s="223">
        <f>'ZZZ-PG1.DBF'!J602</f>
        <v>0</v>
      </c>
      <c r="D45" s="223">
        <f>'ZZZ-PG1.DBF'!K602</f>
        <v>0</v>
      </c>
      <c r="E45" s="223">
        <f>'ZZZ-PG1.DBF'!L602</f>
        <v>0</v>
      </c>
      <c r="F45" s="223">
        <f>'ZZZ-PG1.DBF'!V602</f>
        <v>0</v>
      </c>
      <c r="G45" s="223"/>
      <c r="H45" s="223"/>
      <c r="I45" s="223"/>
      <c r="J45" s="223"/>
      <c r="K45" s="223"/>
      <c r="L45" s="223">
        <f t="shared" si="0"/>
        <v>0</v>
      </c>
    </row>
    <row r="46" spans="1:12" ht="15.95" customHeight="1">
      <c r="A46" s="571" t="s">
        <v>478</v>
      </c>
      <c r="B46" s="223">
        <f>'ZZZ-PG1.DBF'!I603</f>
        <v>0</v>
      </c>
      <c r="C46" s="223">
        <f>'ZZZ-PG1.DBF'!J603</f>
        <v>0</v>
      </c>
      <c r="D46" s="223">
        <f>'ZZZ-PG1.DBF'!K603</f>
        <v>0</v>
      </c>
      <c r="E46" s="223">
        <f>'ZZZ-PG1.DBF'!L603</f>
        <v>0</v>
      </c>
      <c r="F46" s="223">
        <f>'ZZZ-PG1.DBF'!V603</f>
        <v>0</v>
      </c>
      <c r="G46" s="223"/>
      <c r="H46" s="223"/>
      <c r="I46" s="223"/>
      <c r="J46" s="223"/>
      <c r="K46" s="223"/>
      <c r="L46" s="223">
        <f t="shared" si="0"/>
        <v>0</v>
      </c>
    </row>
    <row r="47" spans="1:12" ht="15.95" customHeight="1">
      <c r="A47" s="572" t="s">
        <v>362</v>
      </c>
      <c r="B47" s="223">
        <f>'ZZZ-PG1.DBF'!I604</f>
        <v>540000</v>
      </c>
      <c r="C47" s="223">
        <f>'ZZZ-PG1.DBF'!J604</f>
        <v>-121900</v>
      </c>
      <c r="D47" s="223">
        <f>'ZZZ-PG1.DBF'!K604</f>
        <v>0</v>
      </c>
      <c r="E47" s="223">
        <f>'ZZZ-PG1.DBF'!L604</f>
        <v>418100</v>
      </c>
      <c r="F47" s="223">
        <f>'ZZZ-PG1.DBF'!V604</f>
        <v>352480</v>
      </c>
      <c r="G47" s="223"/>
      <c r="H47" s="223"/>
      <c r="I47" s="223"/>
      <c r="J47" s="223"/>
      <c r="K47" s="223"/>
      <c r="L47" s="223">
        <f t="shared" si="0"/>
        <v>352480</v>
      </c>
    </row>
    <row r="48" spans="1:12" ht="15.95" customHeight="1">
      <c r="A48" s="225"/>
      <c r="B48" s="223"/>
      <c r="C48" s="223"/>
      <c r="D48" s="223"/>
      <c r="E48" s="223"/>
      <c r="F48" s="223"/>
      <c r="G48" s="223"/>
      <c r="H48" s="223"/>
      <c r="I48" s="223"/>
      <c r="J48" s="223"/>
      <c r="K48" s="223"/>
      <c r="L48" s="223" t="s">
        <v>33</v>
      </c>
    </row>
    <row r="49" spans="1:27" ht="15.95" customHeight="1">
      <c r="A49" s="564" t="s">
        <v>70</v>
      </c>
      <c r="B49" s="223"/>
      <c r="C49" s="223"/>
      <c r="D49" s="223"/>
      <c r="E49" s="223"/>
      <c r="F49" s="223"/>
      <c r="G49" s="223"/>
      <c r="H49" s="223"/>
      <c r="I49" s="223"/>
      <c r="J49" s="223"/>
      <c r="K49" s="223"/>
      <c r="L49" s="223" t="s">
        <v>33</v>
      </c>
    </row>
    <row r="50" spans="1:27" ht="15.95" customHeight="1">
      <c r="A50" s="225" t="s">
        <v>313</v>
      </c>
      <c r="B50" s="223">
        <f>'ZZZ-PG1.DBF'!I607</f>
        <v>0</v>
      </c>
      <c r="C50" s="223">
        <f>'ZZZ-PG1.DBF'!J607</f>
        <v>0</v>
      </c>
      <c r="D50" s="223">
        <f>'ZZZ-PG1.DBF'!K607</f>
        <v>0</v>
      </c>
      <c r="E50" s="223">
        <f>'ZZZ-PG1.DBF'!L607</f>
        <v>0</v>
      </c>
      <c r="F50" s="223">
        <f>'ZZZ-PG1.DBF'!V607</f>
        <v>0</v>
      </c>
      <c r="G50" s="223"/>
      <c r="H50" s="223"/>
      <c r="I50" s="223"/>
      <c r="J50" s="223"/>
      <c r="K50" s="223"/>
      <c r="L50" s="223">
        <f t="shared" si="0"/>
        <v>0</v>
      </c>
    </row>
    <row r="51" spans="1:27" ht="15.95" customHeight="1">
      <c r="A51" s="569" t="s">
        <v>573</v>
      </c>
      <c r="B51" s="223">
        <f>'ZZZ-PG1.DBF'!I608</f>
        <v>0</v>
      </c>
      <c r="C51" s="223">
        <f>'ZZZ-PG1.DBF'!J608</f>
        <v>0</v>
      </c>
      <c r="D51" s="223">
        <f>'ZZZ-PG1.DBF'!K608</f>
        <v>0</v>
      </c>
      <c r="E51" s="223">
        <f>'ZZZ-PG1.DBF'!L608</f>
        <v>0</v>
      </c>
      <c r="F51" s="223">
        <f>'ZZZ-PG1.DBF'!V608</f>
        <v>0</v>
      </c>
      <c r="G51" s="223"/>
      <c r="H51" s="223"/>
      <c r="I51" s="223"/>
      <c r="J51" s="223"/>
      <c r="K51" s="223"/>
      <c r="L51" s="223"/>
    </row>
    <row r="52" spans="1:27" ht="15.95" customHeight="1">
      <c r="A52" s="569" t="s">
        <v>587</v>
      </c>
      <c r="B52" s="223">
        <f>'ZZZ-PG1.DBF'!I609</f>
        <v>0</v>
      </c>
      <c r="C52" s="223">
        <f>'ZZZ-PG1.DBF'!J609</f>
        <v>0</v>
      </c>
      <c r="D52" s="223">
        <f>'ZZZ-PG1.DBF'!K609</f>
        <v>0</v>
      </c>
      <c r="E52" s="223">
        <f>'ZZZ-PG1.DBF'!L609</f>
        <v>0</v>
      </c>
      <c r="F52" s="223">
        <f>'ZZZ-PG1.DBF'!V609</f>
        <v>0</v>
      </c>
      <c r="G52" s="223"/>
      <c r="H52" s="223"/>
      <c r="I52" s="223"/>
      <c r="J52" s="223"/>
      <c r="K52" s="223"/>
      <c r="L52" s="223">
        <f t="shared" si="0"/>
        <v>0</v>
      </c>
    </row>
    <row r="53" spans="1:27" ht="15.95" customHeight="1">
      <c r="A53" s="225" t="s">
        <v>314</v>
      </c>
      <c r="B53" s="223">
        <f>'ZZZ-PG1.DBF'!I610</f>
        <v>0</v>
      </c>
      <c r="C53" s="223">
        <f>'ZZZ-PG1.DBF'!J610</f>
        <v>0</v>
      </c>
      <c r="D53" s="223">
        <f>'ZZZ-PG1.DBF'!K610</f>
        <v>0</v>
      </c>
      <c r="E53" s="223">
        <f>'ZZZ-PG1.DBF'!L610</f>
        <v>0</v>
      </c>
      <c r="F53" s="223">
        <f>'ZZZ-PG1.DBF'!V610</f>
        <v>0</v>
      </c>
      <c r="G53" s="223"/>
      <c r="H53" s="223"/>
      <c r="I53" s="223"/>
      <c r="J53" s="223"/>
      <c r="K53" s="223"/>
      <c r="L53" s="223">
        <f t="shared" si="0"/>
        <v>0</v>
      </c>
    </row>
    <row r="54" spans="1:27" ht="15.95" customHeight="1">
      <c r="A54" s="225" t="s">
        <v>315</v>
      </c>
      <c r="B54" s="223">
        <f>'ZZZ-PG1.DBF'!I611</f>
        <v>0</v>
      </c>
      <c r="C54" s="223">
        <f>'ZZZ-PG1.DBF'!J611</f>
        <v>0</v>
      </c>
      <c r="D54" s="223">
        <f>'ZZZ-PG1.DBF'!K611</f>
        <v>0</v>
      </c>
      <c r="E54" s="223">
        <f>'ZZZ-PG1.DBF'!L611</f>
        <v>0</v>
      </c>
      <c r="F54" s="223">
        <f>'ZZZ-PG1.DBF'!V611</f>
        <v>0</v>
      </c>
      <c r="G54" s="223"/>
      <c r="H54" s="223"/>
      <c r="I54" s="223"/>
      <c r="J54" s="223"/>
      <c r="K54" s="223"/>
      <c r="L54" s="223">
        <f t="shared" si="0"/>
        <v>0</v>
      </c>
    </row>
    <row r="55" spans="1:27" ht="15.95" customHeight="1">
      <c r="A55" s="225" t="s">
        <v>316</v>
      </c>
      <c r="B55" s="223">
        <f>'ZZZ-PG1.DBF'!I612</f>
        <v>25000</v>
      </c>
      <c r="C55" s="223">
        <f>'ZZZ-PG1.DBF'!J612</f>
        <v>-1500</v>
      </c>
      <c r="D55" s="223">
        <f>'ZZZ-PG1.DBF'!K612</f>
        <v>13000</v>
      </c>
      <c r="E55" s="223">
        <f>'ZZZ-PG1.DBF'!L612</f>
        <v>36500</v>
      </c>
      <c r="F55" s="223">
        <f>'ZZZ-PG1.DBF'!V612</f>
        <v>36320</v>
      </c>
      <c r="G55" s="223"/>
      <c r="H55" s="223"/>
      <c r="I55" s="223"/>
      <c r="J55" s="223"/>
      <c r="K55" s="223"/>
      <c r="L55" s="223">
        <f t="shared" si="0"/>
        <v>36320</v>
      </c>
    </row>
    <row r="56" spans="1:27" ht="15.95" customHeight="1">
      <c r="A56" s="225" t="s">
        <v>317</v>
      </c>
      <c r="B56" s="223">
        <f>'ZZZ-PG1.DBF'!I613</f>
        <v>0</v>
      </c>
      <c r="C56" s="223">
        <f>'ZZZ-PG1.DBF'!J613</f>
        <v>0</v>
      </c>
      <c r="D56" s="223">
        <f>'ZZZ-PG1.DBF'!K613</f>
        <v>0</v>
      </c>
      <c r="E56" s="223">
        <f>'ZZZ-PG1.DBF'!L613</f>
        <v>0</v>
      </c>
      <c r="F56" s="223">
        <f>'ZZZ-PG1.DBF'!V613</f>
        <v>0</v>
      </c>
      <c r="G56" s="223"/>
      <c r="H56" s="223"/>
      <c r="I56" s="223"/>
      <c r="J56" s="223"/>
      <c r="K56" s="223"/>
      <c r="L56" s="223">
        <f t="shared" si="0"/>
        <v>0</v>
      </c>
    </row>
    <row r="57" spans="1:27" ht="15.95" customHeight="1">
      <c r="A57" s="569" t="s">
        <v>574</v>
      </c>
      <c r="B57" s="223">
        <f>'ZZZ-PG1.DBF'!I614</f>
        <v>0</v>
      </c>
      <c r="C57" s="223">
        <f>'ZZZ-PG1.DBF'!J614</f>
        <v>0</v>
      </c>
      <c r="D57" s="223">
        <f>'ZZZ-PG1.DBF'!K614</f>
        <v>0</v>
      </c>
      <c r="E57" s="223">
        <f>'ZZZ-PG1.DBF'!L614</f>
        <v>0</v>
      </c>
      <c r="F57" s="223">
        <f>'ZZZ-PG1.DBF'!V614</f>
        <v>0</v>
      </c>
      <c r="G57" s="223"/>
      <c r="H57" s="223"/>
      <c r="I57" s="223"/>
      <c r="J57" s="223"/>
      <c r="K57" s="223"/>
      <c r="L57" s="223"/>
    </row>
    <row r="58" spans="1:27" ht="15.95" customHeight="1">
      <c r="A58" s="225"/>
      <c r="B58" s="223"/>
      <c r="C58" s="223"/>
      <c r="D58" s="223"/>
      <c r="E58" s="223"/>
      <c r="F58" s="223"/>
      <c r="G58" s="223"/>
      <c r="H58" s="223"/>
      <c r="I58" s="223"/>
      <c r="J58" s="223"/>
      <c r="K58" s="223"/>
      <c r="L58" s="223" t="s">
        <v>33</v>
      </c>
    </row>
    <row r="59" spans="1:27" ht="15.95" customHeight="1">
      <c r="A59" s="564" t="s">
        <v>575</v>
      </c>
      <c r="B59" s="223"/>
      <c r="C59" s="223"/>
      <c r="D59" s="223"/>
      <c r="E59" s="223"/>
      <c r="F59" s="223"/>
      <c r="G59" s="223"/>
      <c r="H59" s="223"/>
      <c r="I59" s="223"/>
      <c r="J59" s="223"/>
      <c r="K59" s="223"/>
      <c r="L59" s="223" t="s">
        <v>33</v>
      </c>
    </row>
    <row r="60" spans="1:27" ht="15.95" customHeight="1">
      <c r="A60" s="225" t="s">
        <v>318</v>
      </c>
      <c r="B60" s="223">
        <f>'ZZZ-PG1.DBF'!I617</f>
        <v>0</v>
      </c>
      <c r="C60" s="223">
        <f>'ZZZ-PG1.DBF'!J617</f>
        <v>0</v>
      </c>
      <c r="D60" s="223">
        <f>'ZZZ-PG1.DBF'!K617</f>
        <v>0</v>
      </c>
      <c r="E60" s="223">
        <f>'ZZZ-PG1.DBF'!L617</f>
        <v>0</v>
      </c>
      <c r="F60" s="223">
        <f>'ZZZ-PG1.DBF'!V617</f>
        <v>0</v>
      </c>
      <c r="G60" s="223"/>
      <c r="H60" s="223"/>
      <c r="I60" s="223"/>
      <c r="J60" s="223"/>
      <c r="K60" s="223"/>
      <c r="L60" s="223">
        <f t="shared" si="0"/>
        <v>0</v>
      </c>
    </row>
    <row r="61" spans="1:27" ht="15.95" customHeight="1">
      <c r="A61" s="569" t="s">
        <v>469</v>
      </c>
      <c r="B61" s="223">
        <f>'ZZZ-PG1.DBF'!I618</f>
        <v>0</v>
      </c>
      <c r="C61" s="223">
        <f>'ZZZ-PG1.DBF'!J618</f>
        <v>0</v>
      </c>
      <c r="D61" s="223">
        <f>'ZZZ-PG1.DBF'!K618</f>
        <v>0</v>
      </c>
      <c r="E61" s="223">
        <f>'ZZZ-PG1.DBF'!L618</f>
        <v>0</v>
      </c>
      <c r="F61" s="223">
        <f>'ZZZ-PG1.DBF'!V618</f>
        <v>0</v>
      </c>
      <c r="G61" s="223"/>
      <c r="H61" s="223"/>
      <c r="I61" s="223"/>
      <c r="J61" s="223"/>
      <c r="K61" s="223"/>
      <c r="L61" s="223">
        <f t="shared" si="0"/>
        <v>0</v>
      </c>
    </row>
    <row r="62" spans="1:27" s="579" customFormat="1" ht="15.95" customHeight="1">
      <c r="A62" s="577" t="s">
        <v>582</v>
      </c>
      <c r="B62" s="227">
        <f>'ZZZ-PG1.DBF'!I619</f>
        <v>0</v>
      </c>
      <c r="C62" s="227">
        <f>'ZZZ-PG1.DBF'!J619</f>
        <v>0</v>
      </c>
      <c r="D62" s="227">
        <f>'ZZZ-PG1.DBF'!K619</f>
        <v>0</v>
      </c>
      <c r="E62" s="227">
        <f>'ZZZ-PG1.DBF'!L619</f>
        <v>0</v>
      </c>
      <c r="F62" s="227">
        <f>'ZZZ-PG1.DBF'!V619</f>
        <v>0</v>
      </c>
      <c r="G62" s="227"/>
      <c r="H62" s="227"/>
      <c r="I62" s="227"/>
      <c r="J62" s="227"/>
      <c r="K62" s="227"/>
      <c r="L62" s="227"/>
      <c r="M62" s="578"/>
      <c r="O62" s="578"/>
      <c r="P62" s="578"/>
      <c r="Q62" s="578"/>
      <c r="R62" s="578"/>
      <c r="S62" s="578"/>
      <c r="T62" s="578"/>
      <c r="U62" s="578"/>
      <c r="V62" s="578"/>
      <c r="W62" s="578"/>
      <c r="X62" s="578"/>
      <c r="Y62" s="578"/>
      <c r="Z62" s="578"/>
      <c r="AA62" s="578"/>
    </row>
    <row r="63" spans="1:27" ht="15.95" customHeight="1">
      <c r="A63" s="569"/>
      <c r="B63" s="570"/>
      <c r="C63" s="223"/>
      <c r="D63" s="223"/>
      <c r="E63" s="223"/>
      <c r="F63" s="223"/>
      <c r="G63" s="223"/>
      <c r="H63" s="223"/>
      <c r="I63" s="223"/>
      <c r="J63" s="223"/>
      <c r="K63" s="223"/>
      <c r="L63" s="223" t="s">
        <v>33</v>
      </c>
    </row>
    <row r="64" spans="1:27" ht="15.95" customHeight="1" thickBot="1">
      <c r="A64" s="293" t="s">
        <v>470</v>
      </c>
      <c r="B64" s="310">
        <f>'ZZZ-PG1.DBF'!I621</f>
        <v>9021000</v>
      </c>
      <c r="C64" s="310">
        <f>'ZZZ-PG1.DBF'!J621</f>
        <v>-130060</v>
      </c>
      <c r="D64" s="310">
        <f>'ZZZ-PG1.DBF'!K621</f>
        <v>0</v>
      </c>
      <c r="E64" s="310">
        <f>'ZZZ-PG1.DBF'!L621</f>
        <v>8890940</v>
      </c>
      <c r="F64" s="310">
        <f>'ZZZ-PG1.DBF'!V621</f>
        <v>8329097</v>
      </c>
      <c r="G64" s="310"/>
      <c r="H64" s="310"/>
      <c r="I64" s="310"/>
      <c r="J64" s="310"/>
      <c r="K64" s="310"/>
      <c r="L64" s="310">
        <f t="shared" si="0"/>
        <v>8329097</v>
      </c>
    </row>
    <row r="65" spans="1:12" ht="15.95" customHeight="1" thickTop="1">
      <c r="A65" s="346"/>
      <c r="B65" s="570"/>
      <c r="C65" s="570"/>
      <c r="D65" s="570"/>
      <c r="E65" s="570"/>
      <c r="F65" s="570"/>
      <c r="G65" s="223"/>
      <c r="H65" s="223"/>
      <c r="I65" s="223"/>
      <c r="J65" s="223"/>
      <c r="K65" s="223"/>
      <c r="L65" s="223" t="s">
        <v>33</v>
      </c>
    </row>
    <row r="66" spans="1:12" ht="15.95" customHeight="1">
      <c r="A66" s="563" t="s">
        <v>3</v>
      </c>
      <c r="B66" s="570"/>
      <c r="C66" s="570"/>
      <c r="D66" s="570"/>
      <c r="E66" s="570"/>
      <c r="F66" s="570"/>
      <c r="G66" s="223"/>
      <c r="H66" s="223"/>
      <c r="I66" s="223"/>
      <c r="J66" s="223"/>
      <c r="K66" s="223"/>
      <c r="L66" s="223" t="s">
        <v>33</v>
      </c>
    </row>
    <row r="67" spans="1:12" ht="15.95" customHeight="1">
      <c r="A67" s="564" t="s">
        <v>319</v>
      </c>
      <c r="B67" s="570"/>
      <c r="C67" s="570"/>
      <c r="D67" s="570"/>
      <c r="E67" s="570"/>
      <c r="F67" s="570"/>
      <c r="G67" s="223"/>
      <c r="H67" s="223"/>
      <c r="I67" s="223"/>
      <c r="J67" s="223"/>
      <c r="K67" s="223"/>
      <c r="L67" s="223" t="s">
        <v>33</v>
      </c>
    </row>
    <row r="68" spans="1:12" ht="15.95" customHeight="1">
      <c r="A68" s="346" t="s">
        <v>320</v>
      </c>
      <c r="B68" s="223">
        <f>'ZZZ-PG1.DBF'!I625</f>
        <v>800000</v>
      </c>
      <c r="C68" s="223">
        <f>'ZZZ-PG1.DBF'!J625</f>
        <v>0</v>
      </c>
      <c r="D68" s="223">
        <f>'ZZZ-PG1.DBF'!K625</f>
        <v>0</v>
      </c>
      <c r="E68" s="223">
        <f>'ZZZ-PG1.DBF'!L625</f>
        <v>800000</v>
      </c>
      <c r="F68" s="223">
        <f>'ZZZ-PG1.DBF'!V625</f>
        <v>208983</v>
      </c>
      <c r="G68" s="223"/>
      <c r="H68" s="223"/>
      <c r="I68" s="223"/>
      <c r="J68" s="223"/>
      <c r="K68" s="223"/>
      <c r="L68" s="223">
        <f t="shared" si="0"/>
        <v>208983</v>
      </c>
    </row>
    <row r="69" spans="1:12" ht="15.95" customHeight="1">
      <c r="A69" s="346" t="s">
        <v>321</v>
      </c>
      <c r="B69" s="223">
        <f>'ZZZ-PG1.DBF'!I626</f>
        <v>0</v>
      </c>
      <c r="C69" s="223">
        <f>'ZZZ-PG1.DBF'!J626</f>
        <v>0</v>
      </c>
      <c r="D69" s="223">
        <f>'ZZZ-PG1.DBF'!K626</f>
        <v>0</v>
      </c>
      <c r="E69" s="223">
        <f>'ZZZ-PG1.DBF'!L626</f>
        <v>0</v>
      </c>
      <c r="F69" s="223">
        <f>'ZZZ-PG1.DBF'!V626</f>
        <v>0</v>
      </c>
      <c r="G69" s="223"/>
      <c r="H69" s="223"/>
      <c r="I69" s="223"/>
      <c r="J69" s="223"/>
      <c r="K69" s="223"/>
      <c r="L69" s="223">
        <f t="shared" si="0"/>
        <v>0</v>
      </c>
    </row>
    <row r="70" spans="1:12" ht="15.95" customHeight="1">
      <c r="A70" s="346" t="s">
        <v>322</v>
      </c>
      <c r="B70" s="223">
        <f>'ZZZ-PG1.DBF'!I627</f>
        <v>0</v>
      </c>
      <c r="C70" s="223">
        <f>'ZZZ-PG1.DBF'!J627</f>
        <v>0</v>
      </c>
      <c r="D70" s="223">
        <f>'ZZZ-PG1.DBF'!K627</f>
        <v>0</v>
      </c>
      <c r="E70" s="223">
        <f>'ZZZ-PG1.DBF'!L627</f>
        <v>0</v>
      </c>
      <c r="F70" s="223">
        <f>'ZZZ-PG1.DBF'!V627</f>
        <v>0</v>
      </c>
      <c r="G70" s="223"/>
      <c r="H70" s="223"/>
      <c r="I70" s="223"/>
      <c r="J70" s="223"/>
      <c r="K70" s="223"/>
      <c r="L70" s="223">
        <f t="shared" si="0"/>
        <v>0</v>
      </c>
    </row>
    <row r="71" spans="1:12" ht="15.95" customHeight="1">
      <c r="A71" s="292" t="s">
        <v>576</v>
      </c>
      <c r="B71" s="223">
        <f>'ZZZ-PG1.DBF'!I628</f>
        <v>0</v>
      </c>
      <c r="C71" s="223">
        <f>'ZZZ-PG1.DBF'!J628</f>
        <v>0</v>
      </c>
      <c r="D71" s="223">
        <f>'ZZZ-PG1.DBF'!K628</f>
        <v>0</v>
      </c>
      <c r="E71" s="223">
        <f>'ZZZ-PG1.DBF'!L628</f>
        <v>0</v>
      </c>
      <c r="F71" s="223">
        <f>'ZZZ-PG1.DBF'!V628</f>
        <v>0</v>
      </c>
      <c r="G71" s="223"/>
      <c r="H71" s="223"/>
      <c r="I71" s="223"/>
      <c r="J71" s="223"/>
      <c r="K71" s="223"/>
      <c r="L71" s="223"/>
    </row>
    <row r="72" spans="1:12" ht="15.95" customHeight="1">
      <c r="A72" s="569" t="s">
        <v>577</v>
      </c>
      <c r="B72" s="223">
        <f>'ZZZ-PG1.DBF'!I629</f>
        <v>0</v>
      </c>
      <c r="C72" s="223">
        <f>'ZZZ-PG1.DBF'!J629</f>
        <v>0</v>
      </c>
      <c r="D72" s="223">
        <f>'ZZZ-PG1.DBF'!K629</f>
        <v>0</v>
      </c>
      <c r="E72" s="223">
        <f>'ZZZ-PG1.DBF'!L629</f>
        <v>0</v>
      </c>
      <c r="F72" s="223">
        <f>'ZZZ-PG1.DBF'!V629</f>
        <v>0</v>
      </c>
      <c r="G72" s="223"/>
      <c r="H72" s="223"/>
      <c r="I72" s="223"/>
      <c r="J72" s="223"/>
      <c r="K72" s="223"/>
      <c r="L72" s="223"/>
    </row>
    <row r="73" spans="1:12" ht="15.95" customHeight="1">
      <c r="A73" s="569" t="s">
        <v>578</v>
      </c>
      <c r="B73" s="223">
        <f>'ZZZ-PG1.DBF'!I630</f>
        <v>0</v>
      </c>
      <c r="C73" s="223">
        <f>'ZZZ-PG1.DBF'!J630</f>
        <v>0</v>
      </c>
      <c r="D73" s="223">
        <f>'ZZZ-PG1.DBF'!K630</f>
        <v>0</v>
      </c>
      <c r="E73" s="223">
        <f>'ZZZ-PG1.DBF'!L630</f>
        <v>0</v>
      </c>
      <c r="F73" s="223">
        <f>'ZZZ-PG1.DBF'!V630</f>
        <v>0</v>
      </c>
      <c r="G73" s="223"/>
      <c r="H73" s="223"/>
      <c r="I73" s="223"/>
      <c r="J73" s="223"/>
      <c r="K73" s="223"/>
      <c r="L73" s="223"/>
    </row>
    <row r="74" spans="1:12" ht="15.95" customHeight="1">
      <c r="A74" s="346"/>
      <c r="B74" s="223"/>
      <c r="C74" s="223"/>
      <c r="D74" s="223"/>
      <c r="E74" s="223"/>
      <c r="F74" s="223"/>
      <c r="G74" s="223"/>
      <c r="H74" s="223"/>
      <c r="I74" s="223"/>
      <c r="J74" s="223"/>
      <c r="K74" s="223"/>
      <c r="L74" s="223"/>
    </row>
    <row r="75" spans="1:12" ht="15.95" customHeight="1">
      <c r="A75" s="565" t="s">
        <v>229</v>
      </c>
      <c r="B75" s="223"/>
      <c r="C75" s="223"/>
      <c r="D75" s="223"/>
      <c r="E75" s="223"/>
      <c r="F75" s="223"/>
      <c r="G75" s="223"/>
      <c r="H75" s="223"/>
      <c r="I75" s="223"/>
      <c r="J75" s="223"/>
      <c r="K75" s="223"/>
      <c r="L75" s="223" t="s">
        <v>33</v>
      </c>
    </row>
    <row r="76" spans="1:12" ht="15.95" customHeight="1">
      <c r="A76" s="225" t="s">
        <v>323</v>
      </c>
      <c r="B76" s="223">
        <f>'ZZZ-PG1.DBF'!I633</f>
        <v>0</v>
      </c>
      <c r="C76" s="223">
        <f>'ZZZ-PG1.DBF'!J633</f>
        <v>0</v>
      </c>
      <c r="D76" s="223">
        <f>'ZZZ-PG1.DBF'!K633</f>
        <v>0</v>
      </c>
      <c r="E76" s="223">
        <f>'ZZZ-PG1.DBF'!L633</f>
        <v>0</v>
      </c>
      <c r="F76" s="223">
        <f>'ZZZ-PG1.DBF'!V633</f>
        <v>0</v>
      </c>
      <c r="G76" s="223"/>
      <c r="H76" s="223"/>
      <c r="I76" s="223"/>
      <c r="J76" s="223"/>
      <c r="K76" s="223"/>
      <c r="L76" s="223">
        <f t="shared" si="0"/>
        <v>0</v>
      </c>
    </row>
    <row r="77" spans="1:12" ht="15.95" customHeight="1">
      <c r="A77" s="225" t="s">
        <v>324</v>
      </c>
      <c r="B77" s="223">
        <f>'ZZZ-PG1.DBF'!I634</f>
        <v>200000</v>
      </c>
      <c r="C77" s="223">
        <f>'ZZZ-PG1.DBF'!J634</f>
        <v>0</v>
      </c>
      <c r="D77" s="223">
        <f>'ZZZ-PG1.DBF'!K634</f>
        <v>0</v>
      </c>
      <c r="E77" s="223">
        <f>'ZZZ-PG1.DBF'!L634</f>
        <v>200000</v>
      </c>
      <c r="F77" s="223">
        <f>'ZZZ-PG1.DBF'!V634</f>
        <v>0</v>
      </c>
      <c r="G77" s="223"/>
      <c r="H77" s="223"/>
      <c r="I77" s="223"/>
      <c r="J77" s="223"/>
      <c r="K77" s="223"/>
      <c r="L77" s="570">
        <f t="shared" si="0"/>
        <v>0</v>
      </c>
    </row>
    <row r="78" spans="1:12" ht="15.95" customHeight="1">
      <c r="A78" s="225" t="s">
        <v>325</v>
      </c>
      <c r="B78" s="223">
        <f>'ZZZ-PG1.DBF'!I635</f>
        <v>0</v>
      </c>
      <c r="C78" s="223">
        <f>'ZZZ-PG1.DBF'!J635</f>
        <v>0</v>
      </c>
      <c r="D78" s="223">
        <f>'ZZZ-PG1.DBF'!K635</f>
        <v>0</v>
      </c>
      <c r="E78" s="223">
        <f>'ZZZ-PG1.DBF'!L635</f>
        <v>0</v>
      </c>
      <c r="F78" s="223">
        <f>'ZZZ-PG1.DBF'!V635</f>
        <v>0</v>
      </c>
      <c r="G78" s="223"/>
      <c r="H78" s="223"/>
      <c r="I78" s="223"/>
      <c r="J78" s="223"/>
      <c r="K78" s="223"/>
      <c r="L78" s="223">
        <f t="shared" si="0"/>
        <v>0</v>
      </c>
    </row>
    <row r="79" spans="1:12" ht="15.95" customHeight="1">
      <c r="A79" s="225" t="s">
        <v>326</v>
      </c>
      <c r="B79" s="223">
        <f>'ZZZ-PG1.DBF'!I636</f>
        <v>0</v>
      </c>
      <c r="C79" s="223">
        <f>'ZZZ-PG1.DBF'!J636</f>
        <v>0</v>
      </c>
      <c r="D79" s="223">
        <f>'ZZZ-PG1.DBF'!K636</f>
        <v>0</v>
      </c>
      <c r="E79" s="223">
        <f>'ZZZ-PG1.DBF'!L636</f>
        <v>0</v>
      </c>
      <c r="F79" s="223">
        <f>'ZZZ-PG1.DBF'!V636</f>
        <v>0</v>
      </c>
      <c r="G79" s="223"/>
      <c r="H79" s="223"/>
      <c r="I79" s="223"/>
      <c r="J79" s="223"/>
      <c r="K79" s="223"/>
      <c r="L79" s="223">
        <f t="shared" si="0"/>
        <v>0</v>
      </c>
    </row>
    <row r="80" spans="1:12" ht="15.95" customHeight="1">
      <c r="A80" s="225" t="s">
        <v>327</v>
      </c>
      <c r="B80" s="223">
        <f>'ZZZ-PG1.DBF'!I637</f>
        <v>0</v>
      </c>
      <c r="C80" s="223">
        <f>'ZZZ-PG1.DBF'!J637</f>
        <v>0</v>
      </c>
      <c r="D80" s="223">
        <f>'ZZZ-PG1.DBF'!K637</f>
        <v>0</v>
      </c>
      <c r="E80" s="223">
        <f>'ZZZ-PG1.DBF'!L637</f>
        <v>0</v>
      </c>
      <c r="F80" s="223">
        <f>'ZZZ-PG1.DBF'!V637</f>
        <v>0</v>
      </c>
      <c r="G80" s="223"/>
      <c r="H80" s="223"/>
      <c r="I80" s="223"/>
      <c r="J80" s="223"/>
      <c r="K80" s="223"/>
      <c r="L80" s="223">
        <f t="shared" si="0"/>
        <v>0</v>
      </c>
    </row>
    <row r="81" spans="1:12" ht="15.95" customHeight="1">
      <c r="A81" s="292" t="s">
        <v>579</v>
      </c>
      <c r="B81" s="223">
        <f>'ZZZ-PG1.DBF'!I638</f>
        <v>0</v>
      </c>
      <c r="C81" s="223">
        <f>'ZZZ-PG1.DBF'!J638</f>
        <v>0</v>
      </c>
      <c r="D81" s="223">
        <f>'ZZZ-PG1.DBF'!K638</f>
        <v>0</v>
      </c>
      <c r="E81" s="223">
        <f>'ZZZ-PG1.DBF'!L638</f>
        <v>0</v>
      </c>
      <c r="F81" s="223">
        <f>'ZZZ-PG1.DBF'!V638</f>
        <v>0</v>
      </c>
      <c r="G81" s="223"/>
      <c r="H81" s="223"/>
      <c r="I81" s="223"/>
      <c r="J81" s="223"/>
      <c r="K81" s="223"/>
      <c r="L81" s="223">
        <f t="shared" si="0"/>
        <v>0</v>
      </c>
    </row>
    <row r="82" spans="1:12" ht="15.95" customHeight="1">
      <c r="A82" s="569" t="s">
        <v>580</v>
      </c>
      <c r="B82" s="223">
        <f>'ZZZ-PG1.DBF'!I639</f>
        <v>0</v>
      </c>
      <c r="C82" s="223">
        <f>'ZZZ-PG1.DBF'!J639</f>
        <v>0</v>
      </c>
      <c r="D82" s="223">
        <f>'ZZZ-PG1.DBF'!K639</f>
        <v>0</v>
      </c>
      <c r="E82" s="223">
        <f>'ZZZ-PG1.DBF'!L639</f>
        <v>0</v>
      </c>
      <c r="F82" s="223">
        <f>'ZZZ-PG1.DBF'!V639</f>
        <v>0</v>
      </c>
      <c r="G82" s="223"/>
      <c r="H82" s="223"/>
      <c r="I82" s="223"/>
      <c r="J82" s="223"/>
      <c r="K82" s="223"/>
      <c r="L82" s="223"/>
    </row>
    <row r="83" spans="1:12" ht="15.95" customHeight="1">
      <c r="A83" s="225" t="s">
        <v>328</v>
      </c>
      <c r="B83" s="223">
        <f>'ZZZ-PG1.DBF'!I640</f>
        <v>0</v>
      </c>
      <c r="C83" s="223">
        <f>'ZZZ-PG1.DBF'!J640</f>
        <v>0</v>
      </c>
      <c r="D83" s="223">
        <f>'ZZZ-PG1.DBF'!K640</f>
        <v>0</v>
      </c>
      <c r="E83" s="223">
        <f>'ZZZ-PG1.DBF'!L640</f>
        <v>0</v>
      </c>
      <c r="F83" s="223">
        <f>'ZZZ-PG1.DBF'!V640</f>
        <v>0</v>
      </c>
      <c r="G83" s="223"/>
      <c r="H83" s="223"/>
      <c r="I83" s="223"/>
      <c r="J83" s="223"/>
      <c r="K83" s="223"/>
      <c r="L83" s="223">
        <f t="shared" si="0"/>
        <v>0</v>
      </c>
    </row>
    <row r="84" spans="1:12" ht="15.95" customHeight="1">
      <c r="A84" s="569" t="s">
        <v>581</v>
      </c>
      <c r="B84" s="223">
        <f>'ZZZ-PG1.DBF'!I641</f>
        <v>0</v>
      </c>
      <c r="C84" s="223">
        <f>'ZZZ-PG1.DBF'!J641</f>
        <v>0</v>
      </c>
      <c r="D84" s="223">
        <f>'ZZZ-PG1.DBF'!K641</f>
        <v>0</v>
      </c>
      <c r="E84" s="223">
        <f>'ZZZ-PG1.DBF'!L641</f>
        <v>0</v>
      </c>
      <c r="F84" s="223">
        <f>'ZZZ-PG1.DBF'!V641</f>
        <v>0</v>
      </c>
      <c r="G84" s="223"/>
      <c r="H84" s="223"/>
      <c r="I84" s="223"/>
      <c r="J84" s="223"/>
      <c r="K84" s="223"/>
      <c r="L84" s="223"/>
    </row>
    <row r="85" spans="1:12" ht="15.95" customHeight="1">
      <c r="A85" s="225"/>
      <c r="B85" s="570"/>
      <c r="C85" s="223"/>
      <c r="D85" s="223"/>
      <c r="E85" s="223"/>
      <c r="F85" s="223"/>
      <c r="G85" s="223"/>
      <c r="H85" s="223"/>
      <c r="I85" s="223"/>
      <c r="J85" s="223"/>
      <c r="K85" s="223"/>
      <c r="L85" s="223" t="s">
        <v>33</v>
      </c>
    </row>
    <row r="86" spans="1:12" ht="15.95" customHeight="1">
      <c r="A86" s="565" t="s">
        <v>4</v>
      </c>
      <c r="B86" s="570"/>
      <c r="C86" s="223"/>
      <c r="D86" s="223"/>
      <c r="E86" s="223"/>
      <c r="F86" s="223"/>
      <c r="G86" s="223"/>
      <c r="H86" s="223"/>
      <c r="I86" s="223"/>
      <c r="J86" s="223"/>
      <c r="K86" s="223"/>
      <c r="L86" s="223" t="s">
        <v>33</v>
      </c>
    </row>
    <row r="87" spans="1:12" ht="15.95" customHeight="1">
      <c r="A87" s="225" t="s">
        <v>329</v>
      </c>
      <c r="B87" s="223">
        <f>'ZZZ-PG1.DBF'!I644</f>
        <v>0</v>
      </c>
      <c r="C87" s="223">
        <f>'ZZZ-PG1.DBF'!J644</f>
        <v>0</v>
      </c>
      <c r="D87" s="223">
        <f>'ZZZ-PG1.DBF'!K644</f>
        <v>0</v>
      </c>
      <c r="E87" s="223">
        <f>'ZZZ-PG1.DBF'!L644</f>
        <v>0</v>
      </c>
      <c r="F87" s="223">
        <f>'ZZZ-PG1.DBF'!V644</f>
        <v>0</v>
      </c>
      <c r="G87" s="223"/>
      <c r="H87" s="223"/>
      <c r="I87" s="223"/>
      <c r="J87" s="223"/>
      <c r="K87" s="223"/>
      <c r="L87" s="223">
        <f t="shared" ref="L87:L104" si="1">F87+K87</f>
        <v>0</v>
      </c>
    </row>
    <row r="88" spans="1:12" ht="15.95" customHeight="1">
      <c r="A88" s="225" t="s">
        <v>330</v>
      </c>
      <c r="B88" s="223">
        <f>'ZZZ-PG1.DBF'!I645</f>
        <v>0</v>
      </c>
      <c r="C88" s="223">
        <f>'ZZZ-PG1.DBF'!J645</f>
        <v>0</v>
      </c>
      <c r="D88" s="223">
        <f>'ZZZ-PG1.DBF'!K645</f>
        <v>0</v>
      </c>
      <c r="E88" s="223">
        <f>'ZZZ-PG1.DBF'!L645</f>
        <v>0</v>
      </c>
      <c r="F88" s="223">
        <f>'ZZZ-PG1.DBF'!V645</f>
        <v>0</v>
      </c>
      <c r="G88" s="223"/>
      <c r="H88" s="223"/>
      <c r="I88" s="223"/>
      <c r="J88" s="223"/>
      <c r="K88" s="223"/>
      <c r="L88" s="223">
        <f t="shared" si="1"/>
        <v>0</v>
      </c>
    </row>
    <row r="89" spans="1:12" ht="15.95" customHeight="1">
      <c r="A89" s="346"/>
      <c r="B89" s="570"/>
      <c r="C89" s="223"/>
      <c r="D89" s="223"/>
      <c r="E89" s="223"/>
      <c r="F89" s="223"/>
      <c r="G89" s="223"/>
      <c r="H89" s="223"/>
      <c r="I89" s="223"/>
      <c r="J89" s="223"/>
      <c r="K89" s="223"/>
      <c r="L89" s="223" t="s">
        <v>33</v>
      </c>
    </row>
    <row r="90" spans="1:12" ht="15.95" customHeight="1">
      <c r="A90" s="565" t="s">
        <v>230</v>
      </c>
      <c r="B90" s="223"/>
      <c r="C90" s="223"/>
      <c r="D90" s="223"/>
      <c r="E90" s="223"/>
      <c r="F90" s="223"/>
      <c r="G90" s="223"/>
      <c r="H90" s="223"/>
      <c r="I90" s="223"/>
      <c r="J90" s="223"/>
      <c r="K90" s="223"/>
      <c r="L90" s="223" t="s">
        <v>33</v>
      </c>
    </row>
    <row r="91" spans="1:12" ht="15.95" customHeight="1">
      <c r="A91" s="225" t="s">
        <v>331</v>
      </c>
      <c r="B91" s="223">
        <f>'ZZZ-PG1.DBF'!I648</f>
        <v>0</v>
      </c>
      <c r="C91" s="223">
        <f>'ZZZ-PG1.DBF'!J648</f>
        <v>0</v>
      </c>
      <c r="D91" s="223">
        <f>'ZZZ-PG1.DBF'!K648</f>
        <v>0</v>
      </c>
      <c r="E91" s="223">
        <f>'ZZZ-PG1.DBF'!L648</f>
        <v>0</v>
      </c>
      <c r="F91" s="223">
        <f>'ZZZ-PG1.DBF'!V648</f>
        <v>0</v>
      </c>
      <c r="G91" s="223"/>
      <c r="H91" s="223"/>
      <c r="I91" s="223"/>
      <c r="J91" s="223"/>
      <c r="K91" s="223"/>
      <c r="L91" s="223">
        <f t="shared" si="1"/>
        <v>0</v>
      </c>
    </row>
    <row r="92" spans="1:12" ht="15.95" customHeight="1">
      <c r="A92" s="565"/>
      <c r="B92" s="223"/>
      <c r="C92" s="223"/>
      <c r="D92" s="223"/>
      <c r="E92" s="223"/>
      <c r="F92" s="223"/>
      <c r="G92" s="223"/>
      <c r="H92" s="223"/>
      <c r="I92" s="223"/>
      <c r="J92" s="223"/>
      <c r="K92" s="223"/>
      <c r="L92" s="223" t="s">
        <v>33</v>
      </c>
    </row>
    <row r="93" spans="1:12" ht="15.95" customHeight="1">
      <c r="A93" s="565" t="s">
        <v>5</v>
      </c>
      <c r="B93" s="223"/>
      <c r="C93" s="223"/>
      <c r="D93" s="223"/>
      <c r="E93" s="223"/>
      <c r="F93" s="223"/>
      <c r="G93" s="223"/>
      <c r="H93" s="223"/>
      <c r="I93" s="223"/>
      <c r="J93" s="223"/>
      <c r="K93" s="223"/>
      <c r="L93" s="223" t="s">
        <v>33</v>
      </c>
    </row>
    <row r="94" spans="1:12" ht="15.95" customHeight="1">
      <c r="A94" s="225" t="s">
        <v>332</v>
      </c>
      <c r="B94" s="223">
        <f>'ZZZ-PG1.DBF'!I651</f>
        <v>0</v>
      </c>
      <c r="C94" s="223">
        <f>'ZZZ-PG1.DBF'!J651</f>
        <v>0</v>
      </c>
      <c r="D94" s="223">
        <f>'ZZZ-PG1.DBF'!K651</f>
        <v>0</v>
      </c>
      <c r="E94" s="223">
        <f>'ZZZ-PG1.DBF'!L651</f>
        <v>0</v>
      </c>
      <c r="F94" s="223">
        <f>'ZZZ-PG1.DBF'!V651</f>
        <v>0</v>
      </c>
      <c r="G94" s="223"/>
      <c r="H94" s="223"/>
      <c r="I94" s="223"/>
      <c r="J94" s="223"/>
      <c r="K94" s="223"/>
      <c r="L94" s="223">
        <f t="shared" si="1"/>
        <v>0</v>
      </c>
    </row>
    <row r="95" spans="1:12" ht="15.95" customHeight="1">
      <c r="A95" s="565"/>
      <c r="B95" s="570"/>
      <c r="C95" s="570"/>
      <c r="D95" s="570"/>
      <c r="E95" s="570"/>
      <c r="F95" s="570"/>
      <c r="G95" s="223"/>
      <c r="H95" s="223"/>
      <c r="I95" s="223"/>
      <c r="J95" s="223"/>
      <c r="K95" s="223"/>
      <c r="L95" s="223" t="s">
        <v>33</v>
      </c>
    </row>
    <row r="96" spans="1:12" ht="15.95" customHeight="1">
      <c r="A96" s="565" t="s">
        <v>9</v>
      </c>
      <c r="B96" s="570"/>
      <c r="C96" s="570"/>
      <c r="D96" s="570"/>
      <c r="E96" s="570"/>
      <c r="F96" s="570"/>
      <c r="G96" s="223"/>
      <c r="H96" s="223"/>
      <c r="I96" s="223"/>
      <c r="J96" s="223"/>
      <c r="K96" s="223"/>
      <c r="L96" s="223" t="s">
        <v>33</v>
      </c>
    </row>
    <row r="97" spans="1:12" ht="15.95" customHeight="1">
      <c r="A97" s="569" t="s">
        <v>601</v>
      </c>
      <c r="B97" s="223">
        <f>'ZZZ-PG1.DBF'!I654</f>
        <v>0</v>
      </c>
      <c r="C97" s="223">
        <f>'ZZZ-PG1.DBF'!J654</f>
        <v>0</v>
      </c>
      <c r="D97" s="223">
        <f>'ZZZ-PG1.DBF'!K654</f>
        <v>0</v>
      </c>
      <c r="E97" s="223">
        <f>'ZZZ-PG1.DBF'!L654</f>
        <v>0</v>
      </c>
      <c r="F97" s="223">
        <f>'ZZZ-PG1.DBF'!V654</f>
        <v>0</v>
      </c>
      <c r="G97" s="223"/>
      <c r="H97" s="223"/>
      <c r="I97" s="223"/>
      <c r="J97" s="223"/>
      <c r="K97" s="223"/>
      <c r="L97" s="223"/>
    </row>
    <row r="98" spans="1:12" ht="15.95" customHeight="1">
      <c r="A98" s="569" t="s">
        <v>602</v>
      </c>
      <c r="B98" s="223">
        <f>'ZZZ-PG1.DBF'!I655</f>
        <v>0</v>
      </c>
      <c r="C98" s="223">
        <f>'ZZZ-PG1.DBF'!J655</f>
        <v>0</v>
      </c>
      <c r="D98" s="223">
        <f>'ZZZ-PG1.DBF'!K655</f>
        <v>0</v>
      </c>
      <c r="E98" s="223">
        <f>'ZZZ-PG1.DBF'!L655</f>
        <v>0</v>
      </c>
      <c r="F98" s="223">
        <f>'ZZZ-PG1.DBF'!V655</f>
        <v>0</v>
      </c>
      <c r="G98" s="223"/>
      <c r="H98" s="223"/>
      <c r="I98" s="223"/>
      <c r="J98" s="223"/>
      <c r="K98" s="223"/>
      <c r="L98" s="223">
        <f t="shared" si="1"/>
        <v>0</v>
      </c>
    </row>
    <row r="99" spans="1:12" ht="15.95" customHeight="1">
      <c r="A99" s="569" t="s">
        <v>583</v>
      </c>
      <c r="B99" s="223">
        <f>'ZZZ-PG1.DBF'!I656</f>
        <v>0</v>
      </c>
      <c r="C99" s="223">
        <f>'ZZZ-PG1.DBF'!J656</f>
        <v>0</v>
      </c>
      <c r="D99" s="223">
        <f>'ZZZ-PG1.DBF'!K656</f>
        <v>0</v>
      </c>
      <c r="E99" s="223">
        <f>'ZZZ-PG1.DBF'!L656</f>
        <v>0</v>
      </c>
      <c r="F99" s="223">
        <f>'ZZZ-PG1.DBF'!V656</f>
        <v>0</v>
      </c>
      <c r="G99" s="223"/>
      <c r="H99" s="223"/>
      <c r="I99" s="223"/>
      <c r="J99" s="223"/>
      <c r="K99" s="223"/>
      <c r="L99" s="223">
        <f t="shared" si="1"/>
        <v>0</v>
      </c>
    </row>
    <row r="100" spans="1:12" ht="15.95" customHeight="1">
      <c r="A100" s="225" t="s">
        <v>363</v>
      </c>
      <c r="B100" s="223">
        <f>'ZZZ-PG1.DBF'!I657</f>
        <v>0</v>
      </c>
      <c r="C100" s="223">
        <f>'ZZZ-PG1.DBF'!J657</f>
        <v>0</v>
      </c>
      <c r="D100" s="223">
        <f>'ZZZ-PG1.DBF'!K657</f>
        <v>0</v>
      </c>
      <c r="E100" s="223">
        <f>'ZZZ-PG1.DBF'!L657</f>
        <v>0</v>
      </c>
      <c r="F100" s="223">
        <f>'ZZZ-PG1.DBF'!V657</f>
        <v>0</v>
      </c>
      <c r="G100" s="223"/>
      <c r="H100" s="223"/>
      <c r="I100" s="223"/>
      <c r="J100" s="223"/>
      <c r="K100" s="223"/>
      <c r="L100" s="223">
        <f t="shared" si="1"/>
        <v>0</v>
      </c>
    </row>
    <row r="101" spans="1:12" ht="15.95" customHeight="1">
      <c r="A101" s="346"/>
      <c r="B101" s="223"/>
      <c r="C101" s="223"/>
      <c r="D101" s="223"/>
      <c r="E101" s="223"/>
      <c r="F101" s="223"/>
      <c r="G101" s="223"/>
      <c r="H101" s="223"/>
      <c r="I101" s="223"/>
      <c r="J101" s="223"/>
      <c r="K101" s="223"/>
      <c r="L101" s="223" t="s">
        <v>33</v>
      </c>
    </row>
    <row r="102" spans="1:12" ht="15.95" customHeight="1" thickBot="1">
      <c r="A102" s="293" t="s">
        <v>471</v>
      </c>
      <c r="B102" s="310">
        <f>'ZZZ-PG1.DBF'!I659</f>
        <v>1000000</v>
      </c>
      <c r="C102" s="310">
        <f>'ZZZ-PG1.DBF'!J659</f>
        <v>0</v>
      </c>
      <c r="D102" s="310">
        <f>'ZZZ-PG1.DBF'!K659</f>
        <v>0</v>
      </c>
      <c r="E102" s="310">
        <f>'ZZZ-PG1.DBF'!L659</f>
        <v>1000000</v>
      </c>
      <c r="F102" s="310">
        <f>'ZZZ-PG1.DBF'!V659</f>
        <v>208983</v>
      </c>
      <c r="G102" s="310"/>
      <c r="H102" s="310"/>
      <c r="I102" s="310"/>
      <c r="J102" s="310"/>
      <c r="K102" s="310"/>
      <c r="L102" s="310">
        <f t="shared" si="1"/>
        <v>208983</v>
      </c>
    </row>
    <row r="103" spans="1:12" ht="15.95" customHeight="1" thickTop="1">
      <c r="A103" s="553"/>
      <c r="B103" s="573"/>
      <c r="C103" s="311"/>
      <c r="D103" s="311"/>
      <c r="E103" s="311"/>
      <c r="F103" s="311"/>
      <c r="G103" s="311"/>
      <c r="H103" s="311"/>
      <c r="I103" s="311"/>
      <c r="J103" s="311"/>
      <c r="K103" s="311"/>
      <c r="L103" s="311" t="s">
        <v>33</v>
      </c>
    </row>
    <row r="104" spans="1:12" ht="15.95" customHeight="1" thickBot="1">
      <c r="A104" s="574" t="s">
        <v>333</v>
      </c>
      <c r="B104" s="312">
        <f>'ZZZ-PG1.DBF'!I661</f>
        <v>10021000</v>
      </c>
      <c r="C104" s="312">
        <f>'ZZZ-PG1.DBF'!J661</f>
        <v>-130060</v>
      </c>
      <c r="D104" s="312">
        <f>'ZZZ-PG1.DBF'!K661</f>
        <v>0</v>
      </c>
      <c r="E104" s="312">
        <f>'ZZZ-PG1.DBF'!L661</f>
        <v>9890940</v>
      </c>
      <c r="F104" s="312">
        <f>'ZZZ-PG1.DBF'!V661</f>
        <v>8538080</v>
      </c>
      <c r="G104" s="312"/>
      <c r="H104" s="312"/>
      <c r="I104" s="312"/>
      <c r="J104" s="312"/>
      <c r="K104" s="312"/>
      <c r="L104" s="312">
        <f t="shared" si="1"/>
        <v>8538080</v>
      </c>
    </row>
    <row r="105" spans="1:12" ht="15.95" customHeight="1">
      <c r="A105" s="575"/>
      <c r="B105" s="224"/>
      <c r="C105" s="224"/>
      <c r="D105" s="224"/>
      <c r="E105" s="224"/>
      <c r="F105" s="224"/>
      <c r="G105" s="224"/>
      <c r="H105" s="224"/>
      <c r="I105" s="224"/>
      <c r="J105" s="224"/>
      <c r="K105" s="224"/>
      <c r="L105" s="224"/>
    </row>
    <row r="106" spans="1:12" ht="15.95" customHeight="1">
      <c r="A106" s="575"/>
      <c r="B106" s="224"/>
      <c r="C106" s="224"/>
      <c r="D106" s="224"/>
      <c r="E106" s="224"/>
      <c r="F106" s="224"/>
      <c r="G106" s="224"/>
      <c r="H106" s="224"/>
      <c r="I106" s="224"/>
      <c r="J106" s="224"/>
      <c r="K106" s="224"/>
      <c r="L106" s="224"/>
    </row>
    <row r="107" spans="1:12" ht="15.95" customHeight="1">
      <c r="A107" s="575"/>
      <c r="B107" s="224"/>
      <c r="C107" s="224"/>
      <c r="D107" s="224"/>
      <c r="E107" s="224"/>
      <c r="F107" s="224"/>
      <c r="G107" s="224"/>
      <c r="H107" s="224"/>
      <c r="I107" s="224"/>
      <c r="J107" s="224"/>
      <c r="K107" s="224"/>
      <c r="L107" s="224"/>
    </row>
    <row r="108" spans="1:12" ht="15.95" customHeight="1">
      <c r="A108" s="9"/>
      <c r="G108" s="959" t="s">
        <v>1392</v>
      </c>
      <c r="H108" s="959"/>
      <c r="I108" s="959"/>
      <c r="J108" s="959"/>
      <c r="K108" s="576"/>
    </row>
    <row r="109" spans="1:12" ht="15.95" customHeight="1">
      <c r="A109" s="9"/>
      <c r="G109" s="958" t="s">
        <v>359</v>
      </c>
      <c r="H109" s="958"/>
      <c r="I109" s="958"/>
      <c r="J109" s="958"/>
      <c r="K109" s="354"/>
    </row>
    <row r="110" spans="1:12" ht="15.95" customHeight="1">
      <c r="A110" s="575"/>
      <c r="B110" s="224"/>
      <c r="C110" s="224"/>
      <c r="D110" s="224"/>
      <c r="E110" s="224"/>
      <c r="F110" s="224"/>
      <c r="G110" s="958"/>
      <c r="H110" s="958"/>
      <c r="I110" s="958"/>
      <c r="J110" s="958"/>
      <c r="K110" s="348"/>
      <c r="L110" s="224"/>
    </row>
    <row r="111" spans="1:12" ht="15.95" customHeight="1">
      <c r="A111" s="9"/>
    </row>
  </sheetData>
  <mergeCells count="11">
    <mergeCell ref="G109:J110"/>
    <mergeCell ref="G108:J108"/>
    <mergeCell ref="A2:L2"/>
    <mergeCell ref="A6:A8"/>
    <mergeCell ref="B6:F6"/>
    <mergeCell ref="G6:K6"/>
    <mergeCell ref="L6:L8"/>
    <mergeCell ref="B7:E7"/>
    <mergeCell ref="F7:F8"/>
    <mergeCell ref="G7:J7"/>
    <mergeCell ref="K7:K8"/>
  </mergeCells>
  <printOptions horizontalCentered="1"/>
  <pageMargins left="0.7" right="0.7" top="0.75" bottom="0.75" header="0.3" footer="0.3"/>
  <pageSetup scale="48" firstPageNumber="22" orientation="landscape" useFirstPageNumber="1"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587"/>
  <sheetViews>
    <sheetView topLeftCell="G1" zoomScale="80" zoomScaleNormal="80" workbookViewId="0">
      <selection activeCell="P6" sqref="P6:Q160"/>
    </sheetView>
  </sheetViews>
  <sheetFormatPr defaultRowHeight="15"/>
  <cols>
    <col min="1" max="1" width="44.42578125" style="206" customWidth="1"/>
    <col min="2" max="2" width="6.28515625" style="206" customWidth="1"/>
    <col min="3" max="3" width="8.42578125" style="330" customWidth="1"/>
    <col min="4" max="4" width="11.5703125" style="206" customWidth="1"/>
    <col min="5" max="5" width="10.5703125" style="206" customWidth="1"/>
    <col min="6" max="6" width="9.85546875" style="206" customWidth="1"/>
    <col min="7" max="7" width="14.7109375" style="206" customWidth="1"/>
    <col min="8" max="8" width="12.5703125" style="206" customWidth="1"/>
    <col min="9" max="9" width="12.7109375" style="206" customWidth="1"/>
    <col min="10" max="10" width="12.85546875" style="206" customWidth="1"/>
    <col min="11" max="11" width="10.85546875" style="206" customWidth="1"/>
    <col min="12" max="12" width="15" style="206" customWidth="1"/>
    <col min="13" max="13" width="36" style="206" customWidth="1"/>
    <col min="14" max="15" width="5.42578125" style="206" customWidth="1"/>
    <col min="16" max="16" width="91.42578125" style="206" customWidth="1"/>
    <col min="17" max="16384" width="9.140625" style="206"/>
  </cols>
  <sheetData>
    <row r="1" spans="1:24" s="200" customFormat="1" ht="17.25" customHeight="1">
      <c r="A1" s="503"/>
      <c r="B1" s="503"/>
      <c r="C1" s="627"/>
      <c r="D1" s="503"/>
      <c r="E1" s="503"/>
      <c r="F1" s="503"/>
      <c r="G1" s="503"/>
      <c r="H1" s="503"/>
      <c r="I1" s="503"/>
      <c r="J1" s="503"/>
      <c r="K1" s="503"/>
      <c r="L1" s="972" t="s">
        <v>584</v>
      </c>
      <c r="M1" s="972"/>
      <c r="P1" s="206"/>
    </row>
    <row r="2" spans="1:24" ht="21" customHeight="1">
      <c r="A2" s="973" t="s">
        <v>800</v>
      </c>
      <c r="B2" s="973"/>
      <c r="C2" s="973"/>
      <c r="D2" s="973"/>
      <c r="E2" s="973"/>
      <c r="F2" s="973"/>
      <c r="G2" s="973"/>
      <c r="H2" s="973"/>
      <c r="I2" s="973"/>
      <c r="J2" s="973"/>
      <c r="K2" s="973"/>
      <c r="L2" s="973"/>
      <c r="M2" s="9"/>
      <c r="Q2" s="322"/>
      <c r="R2" s="322"/>
      <c r="S2" s="322"/>
      <c r="T2" s="322"/>
      <c r="U2" s="322"/>
      <c r="V2" s="322"/>
      <c r="W2" s="322"/>
      <c r="X2" s="322"/>
    </row>
    <row r="3" spans="1:24" ht="15" customHeight="1">
      <c r="A3" s="628" t="str">
        <f>"Expenditure Head No : "&amp;'ZZZ-PG1.DBF'!A18</f>
        <v>Expenditure Head No : 603</v>
      </c>
      <c r="B3" s="497"/>
      <c r="C3" s="629"/>
      <c r="D3" s="628" t="s">
        <v>33</v>
      </c>
      <c r="E3" s="630"/>
      <c r="F3" s="630"/>
      <c r="G3" s="628" t="s">
        <v>1396</v>
      </c>
      <c r="H3" s="497"/>
      <c r="I3" s="497"/>
      <c r="J3" s="497"/>
      <c r="K3" s="497"/>
      <c r="L3" s="9"/>
      <c r="M3" s="631"/>
      <c r="N3" s="581"/>
      <c r="O3" s="581"/>
      <c r="Q3" s="322"/>
      <c r="R3" s="322"/>
      <c r="S3" s="322"/>
      <c r="T3" s="322"/>
      <c r="U3" s="322"/>
      <c r="V3" s="322"/>
      <c r="W3" s="322"/>
      <c r="X3" s="322"/>
    </row>
    <row r="4" spans="1:24" ht="15" customHeight="1">
      <c r="A4" s="628" t="str">
        <f>"Programme No &amp; Title : "&amp;'ZZZ-PG1.DBF'!B18</f>
        <v>Programme No &amp; Title : 03</v>
      </c>
      <c r="B4" s="628"/>
      <c r="C4" s="629"/>
      <c r="D4" s="628"/>
      <c r="E4" s="630"/>
      <c r="F4" s="630"/>
      <c r="G4" s="497"/>
      <c r="H4" s="497"/>
      <c r="I4" s="497"/>
      <c r="J4" s="497"/>
      <c r="K4" s="497"/>
      <c r="L4" s="9"/>
      <c r="M4" s="631"/>
      <c r="N4" s="581"/>
      <c r="O4" s="581"/>
      <c r="Q4" s="322"/>
      <c r="R4" s="322"/>
      <c r="S4" s="322"/>
      <c r="T4" s="322"/>
      <c r="U4" s="322"/>
      <c r="V4" s="322"/>
      <c r="W4" s="322"/>
      <c r="X4" s="322"/>
    </row>
    <row r="5" spans="1:24" ht="15" customHeight="1">
      <c r="A5" s="628" t="str">
        <f>"Project No &amp; Title : "&amp;'ZZZ-PG1.DBF'!C18</f>
        <v>Project No &amp; Title : 02</v>
      </c>
      <c r="B5" s="628"/>
      <c r="C5" s="629"/>
      <c r="D5" s="628"/>
      <c r="E5" s="630"/>
      <c r="F5" s="630"/>
      <c r="G5" s="497"/>
      <c r="H5" s="497"/>
      <c r="I5" s="497"/>
      <c r="J5" s="497"/>
      <c r="K5" s="497"/>
      <c r="L5" s="9"/>
      <c r="M5" s="631"/>
      <c r="N5" s="581"/>
      <c r="O5" s="581"/>
      <c r="Q5" s="322"/>
      <c r="R5" s="322"/>
      <c r="S5" s="322"/>
      <c r="T5" s="322"/>
      <c r="U5" s="322"/>
      <c r="V5" s="322"/>
      <c r="W5" s="322"/>
      <c r="X5" s="322"/>
    </row>
    <row r="6" spans="1:24" s="625" customFormat="1" ht="15.75" customHeight="1">
      <c r="A6" s="939" t="s">
        <v>75</v>
      </c>
      <c r="B6" s="624"/>
      <c r="C6" s="974" t="s">
        <v>76</v>
      </c>
      <c r="D6" s="975"/>
      <c r="E6" s="975"/>
      <c r="F6" s="975"/>
      <c r="G6" s="976"/>
      <c r="H6" s="977" t="s">
        <v>77</v>
      </c>
      <c r="I6" s="977"/>
      <c r="J6" s="977"/>
      <c r="K6" s="974" t="s">
        <v>78</v>
      </c>
      <c r="L6" s="975"/>
      <c r="M6" s="976"/>
      <c r="N6" s="458"/>
      <c r="O6" s="458"/>
      <c r="P6" s="557"/>
      <c r="Q6" s="458"/>
      <c r="R6" s="458"/>
      <c r="S6" s="458"/>
      <c r="T6" s="458"/>
      <c r="U6" s="458"/>
      <c r="V6" s="458"/>
      <c r="W6" s="458"/>
      <c r="X6" s="458"/>
    </row>
    <row r="7" spans="1:24" ht="72.75" customHeight="1">
      <c r="A7" s="940"/>
      <c r="B7" s="582" t="s">
        <v>0</v>
      </c>
      <c r="C7" s="971" t="s">
        <v>79</v>
      </c>
      <c r="D7" s="351" t="s">
        <v>415</v>
      </c>
      <c r="E7" s="351" t="s">
        <v>292</v>
      </c>
      <c r="F7" s="351" t="s">
        <v>676</v>
      </c>
      <c r="G7" s="351" t="s">
        <v>284</v>
      </c>
      <c r="H7" s="351" t="s">
        <v>377</v>
      </c>
      <c r="I7" s="351" t="s">
        <v>473</v>
      </c>
      <c r="J7" s="351" t="s">
        <v>80</v>
      </c>
      <c r="K7" s="351" t="s">
        <v>81</v>
      </c>
      <c r="L7" s="351" t="s">
        <v>82</v>
      </c>
      <c r="M7" s="351" t="s">
        <v>608</v>
      </c>
      <c r="N7" s="322"/>
      <c r="O7" s="322"/>
      <c r="P7" s="557"/>
      <c r="Q7" s="322"/>
      <c r="R7" s="322"/>
      <c r="S7" s="322"/>
      <c r="T7" s="322"/>
      <c r="U7" s="322"/>
      <c r="V7" s="322"/>
      <c r="W7" s="322"/>
      <c r="X7" s="322"/>
    </row>
    <row r="8" spans="1:24" ht="16.5" customHeight="1">
      <c r="A8" s="941"/>
      <c r="B8" s="583"/>
      <c r="C8" s="971"/>
      <c r="D8" s="635" t="s">
        <v>41</v>
      </c>
      <c r="E8" s="635" t="s">
        <v>42</v>
      </c>
      <c r="F8" s="636" t="s">
        <v>83</v>
      </c>
      <c r="G8" s="637" t="s">
        <v>84</v>
      </c>
      <c r="H8" s="635" t="s">
        <v>45</v>
      </c>
      <c r="I8" s="635" t="s">
        <v>46</v>
      </c>
      <c r="J8" s="636" t="s">
        <v>372</v>
      </c>
      <c r="K8" s="635" t="s">
        <v>373</v>
      </c>
      <c r="L8" s="636" t="s">
        <v>374</v>
      </c>
      <c r="M8" s="638"/>
      <c r="N8" s="322"/>
      <c r="O8" s="322"/>
      <c r="P8" s="490"/>
      <c r="Q8" s="322"/>
      <c r="R8" s="322"/>
      <c r="S8" s="322"/>
      <c r="T8" s="322"/>
      <c r="U8" s="322"/>
      <c r="V8" s="322"/>
      <c r="W8" s="322"/>
      <c r="X8" s="322"/>
    </row>
    <row r="9" spans="1:24">
      <c r="A9" s="643" t="s">
        <v>85</v>
      </c>
      <c r="B9" s="643"/>
      <c r="C9" s="644"/>
      <c r="D9" s="645"/>
      <c r="E9" s="645"/>
      <c r="F9" s="646"/>
      <c r="G9" s="645"/>
      <c r="H9" s="645"/>
      <c r="I9" s="645"/>
      <c r="J9" s="645"/>
      <c r="K9" s="645"/>
      <c r="L9" s="645"/>
      <c r="M9" s="645"/>
      <c r="N9" s="322"/>
      <c r="O9" s="322"/>
      <c r="Q9" s="322"/>
      <c r="R9" s="322"/>
      <c r="S9" s="322"/>
      <c r="T9" s="322"/>
      <c r="U9" s="322"/>
      <c r="V9" s="322"/>
      <c r="W9" s="322"/>
      <c r="X9" s="322"/>
    </row>
    <row r="10" spans="1:24" ht="30.75" customHeight="1">
      <c r="A10" s="626" t="s">
        <v>768</v>
      </c>
      <c r="B10" s="596" t="s">
        <v>669</v>
      </c>
      <c r="C10" s="648"/>
      <c r="D10" s="645"/>
      <c r="E10" s="645"/>
      <c r="F10" s="645"/>
      <c r="G10" s="645"/>
      <c r="H10" s="645"/>
      <c r="I10" s="645"/>
      <c r="J10" s="645"/>
      <c r="K10" s="645"/>
      <c r="L10" s="645"/>
      <c r="M10" s="645"/>
      <c r="N10" s="322"/>
      <c r="O10" s="322"/>
      <c r="P10" s="350"/>
      <c r="Q10" s="322"/>
      <c r="R10" s="322"/>
      <c r="S10" s="322"/>
      <c r="T10" s="322"/>
      <c r="U10" s="322"/>
      <c r="V10" s="322"/>
      <c r="W10" s="322"/>
      <c r="X10" s="322"/>
    </row>
    <row r="11" spans="1:24" ht="15" customHeight="1">
      <c r="A11" s="643" t="s">
        <v>66</v>
      </c>
      <c r="B11" s="649"/>
      <c r="C11" s="648"/>
      <c r="D11" s="645"/>
      <c r="E11" s="645"/>
      <c r="F11" s="645"/>
      <c r="G11" s="645"/>
      <c r="H11" s="645"/>
      <c r="I11" s="645"/>
      <c r="J11" s="645"/>
      <c r="K11" s="645"/>
      <c r="L11" s="645"/>
      <c r="M11" s="645"/>
      <c r="N11" s="322"/>
      <c r="O11" s="322"/>
      <c r="P11" s="356"/>
      <c r="Q11" s="322"/>
      <c r="R11" s="322"/>
      <c r="S11" s="322"/>
      <c r="T11" s="322"/>
      <c r="U11" s="322"/>
      <c r="V11" s="322"/>
      <c r="W11" s="322"/>
      <c r="X11" s="322"/>
    </row>
    <row r="12" spans="1:24" ht="17.25" customHeight="1">
      <c r="A12" s="639" t="s">
        <v>86</v>
      </c>
      <c r="B12" s="647"/>
      <c r="C12" s="650" t="str">
        <f>'ZZZ-PG1.DBF'!H18</f>
        <v>22</v>
      </c>
      <c r="D12" s="651">
        <f>'ZZZ-PG1.DBF'!I18</f>
        <v>3300000</v>
      </c>
      <c r="E12" s="651">
        <f>'ZZZ-PG1.DBF'!J18</f>
        <v>79200</v>
      </c>
      <c r="F12" s="651">
        <f>'ZZZ-PG1.DBF'!K18</f>
        <v>0</v>
      </c>
      <c r="G12" s="651">
        <f>'ZZZ-PG1.DBF'!L18</f>
        <v>3379200</v>
      </c>
      <c r="H12" s="651">
        <f>'ZZZ-PG1.DBF'!M18</f>
        <v>3379199</v>
      </c>
      <c r="I12" s="651">
        <f>'ZZZ-PG1.DBF'!N18</f>
        <v>0</v>
      </c>
      <c r="J12" s="651">
        <f>'ZZZ-PG1.DBF'!O18</f>
        <v>3379199</v>
      </c>
      <c r="K12" s="651">
        <f>'ZZZ-PG1.DBF'!P18</f>
        <v>1</v>
      </c>
      <c r="L12" s="651">
        <f>'ZZZ-PG1.DBF'!Q18</f>
        <v>0</v>
      </c>
      <c r="M12" s="651">
        <f>'ZZZ-PG1.DBF'!R18</f>
        <v>0</v>
      </c>
      <c r="N12" s="322"/>
      <c r="O12" s="322"/>
      <c r="Q12" s="322"/>
      <c r="R12" s="322"/>
      <c r="S12" s="322"/>
      <c r="T12" s="322"/>
      <c r="U12" s="322"/>
      <c r="V12" s="322"/>
      <c r="W12" s="322"/>
      <c r="X12" s="322"/>
    </row>
    <row r="13" spans="1:24" ht="45.75" customHeight="1">
      <c r="A13" s="639" t="s">
        <v>87</v>
      </c>
      <c r="B13" s="647"/>
      <c r="C13" s="650" t="str">
        <f>'ZZZ-PG1.DBF'!H19</f>
        <v>22</v>
      </c>
      <c r="D13" s="651">
        <f>'ZZZ-PG1.DBF'!I19</f>
        <v>930000</v>
      </c>
      <c r="E13" s="651">
        <f>'ZZZ-PG1.DBF'!J19</f>
        <v>-85800</v>
      </c>
      <c r="F13" s="651">
        <f>'ZZZ-PG1.DBF'!K19</f>
        <v>-13000</v>
      </c>
      <c r="G13" s="651">
        <f>'ZZZ-PG1.DBF'!L19</f>
        <v>831200</v>
      </c>
      <c r="H13" s="651">
        <f>'ZZZ-PG1.DBF'!M19</f>
        <v>669675</v>
      </c>
      <c r="I13" s="651">
        <f>'ZZZ-PG1.DBF'!N19</f>
        <v>0</v>
      </c>
      <c r="J13" s="651">
        <f>'ZZZ-PG1.DBF'!O19</f>
        <v>669675</v>
      </c>
      <c r="K13" s="651">
        <f>'ZZZ-PG1.DBF'!P19</f>
        <v>161525</v>
      </c>
      <c r="L13" s="651">
        <f>'ZZZ-PG1.DBF'!Q19</f>
        <v>19.43</v>
      </c>
      <c r="M13" s="859" t="s">
        <v>1438</v>
      </c>
      <c r="N13" s="322"/>
      <c r="O13" s="458"/>
      <c r="Q13" s="322"/>
      <c r="R13" s="322"/>
      <c r="S13" s="322"/>
      <c r="T13" s="322"/>
      <c r="U13" s="322"/>
      <c r="V13" s="322"/>
      <c r="W13" s="322"/>
      <c r="X13" s="322"/>
    </row>
    <row r="14" spans="1:24">
      <c r="A14" s="639" t="s">
        <v>88</v>
      </c>
      <c r="B14" s="647"/>
      <c r="C14" s="650" t="str">
        <f>'ZZZ-PG1.DBF'!H20</f>
        <v>22</v>
      </c>
      <c r="D14" s="651">
        <f>'ZZZ-PG1.DBF'!I20</f>
        <v>1800000</v>
      </c>
      <c r="E14" s="651">
        <f>'ZZZ-PG1.DBF'!J20</f>
        <v>131000</v>
      </c>
      <c r="F14" s="651">
        <f>'ZZZ-PG1.DBF'!K20</f>
        <v>0</v>
      </c>
      <c r="G14" s="651">
        <f>'ZZZ-PG1.DBF'!L20</f>
        <v>1931000</v>
      </c>
      <c r="H14" s="651">
        <f>'ZZZ-PG1.DBF'!M20</f>
        <v>1915489</v>
      </c>
      <c r="I14" s="651">
        <f>'ZZZ-PG1.DBF'!N20</f>
        <v>0</v>
      </c>
      <c r="J14" s="651">
        <f>'ZZZ-PG1.DBF'!O20</f>
        <v>1915489</v>
      </c>
      <c r="K14" s="651">
        <f>'ZZZ-PG1.DBF'!P20</f>
        <v>15511</v>
      </c>
      <c r="L14" s="651">
        <f>'ZZZ-PG1.DBF'!Q20</f>
        <v>0.8</v>
      </c>
      <c r="M14" s="651">
        <f>'ZZZ-PG1.DBF'!R20</f>
        <v>0</v>
      </c>
      <c r="N14" s="322"/>
      <c r="O14" s="322"/>
      <c r="Q14" s="322"/>
      <c r="R14" s="322"/>
      <c r="S14" s="322"/>
      <c r="T14" s="322"/>
      <c r="U14" s="322"/>
      <c r="V14" s="322"/>
      <c r="W14" s="322"/>
      <c r="X14" s="322"/>
    </row>
    <row r="15" spans="1:24">
      <c r="A15" s="626" t="s">
        <v>112</v>
      </c>
      <c r="B15" s="647"/>
      <c r="C15" s="650" t="s">
        <v>33</v>
      </c>
      <c r="D15" s="652">
        <f>'ZZZ-PG1.DBF'!I21</f>
        <v>6030000</v>
      </c>
      <c r="E15" s="652">
        <f>'ZZZ-PG1.DBF'!J21</f>
        <v>124400</v>
      </c>
      <c r="F15" s="652">
        <f>'ZZZ-PG1.DBF'!K21</f>
        <v>-13000</v>
      </c>
      <c r="G15" s="652">
        <f>'ZZZ-PG1.DBF'!L21</f>
        <v>6141400</v>
      </c>
      <c r="H15" s="652">
        <f>'ZZZ-PG1.DBF'!M21</f>
        <v>5964363</v>
      </c>
      <c r="I15" s="652">
        <f>'ZZZ-PG1.DBF'!N21</f>
        <v>0</v>
      </c>
      <c r="J15" s="652">
        <f>'ZZZ-PG1.DBF'!O21</f>
        <v>5964363</v>
      </c>
      <c r="K15" s="652">
        <f>'ZZZ-PG1.DBF'!P21</f>
        <v>177037</v>
      </c>
      <c r="L15" s="652">
        <f>'ZZZ-PG1.DBF'!Q21</f>
        <v>2.88</v>
      </c>
      <c r="M15" s="652">
        <f>'ZZZ-PG1.DBF'!R21</f>
        <v>0</v>
      </c>
      <c r="N15" s="322"/>
      <c r="O15" s="322"/>
      <c r="Q15" s="322"/>
      <c r="R15" s="322"/>
      <c r="S15" s="322"/>
      <c r="T15" s="322"/>
      <c r="U15" s="322"/>
      <c r="V15" s="322"/>
      <c r="W15" s="322"/>
      <c r="X15" s="322"/>
    </row>
    <row r="16" spans="1:24" ht="29.25" customHeight="1">
      <c r="A16" s="626" t="s">
        <v>769</v>
      </c>
      <c r="B16" s="596" t="s">
        <v>670</v>
      </c>
      <c r="C16" s="650"/>
      <c r="D16" s="651"/>
      <c r="E16" s="651"/>
      <c r="F16" s="651"/>
      <c r="G16" s="651"/>
      <c r="H16" s="651"/>
      <c r="I16" s="651"/>
      <c r="J16" s="651"/>
      <c r="K16" s="651"/>
      <c r="L16" s="651"/>
      <c r="M16" s="651"/>
      <c r="N16" s="322"/>
      <c r="O16" s="322"/>
      <c r="Q16" s="322"/>
      <c r="R16" s="322"/>
      <c r="S16" s="322"/>
      <c r="T16" s="322"/>
      <c r="U16" s="322"/>
      <c r="V16" s="322"/>
      <c r="W16" s="322"/>
      <c r="X16" s="322"/>
    </row>
    <row r="17" spans="1:24">
      <c r="A17" s="643" t="s">
        <v>67</v>
      </c>
      <c r="B17" s="649"/>
      <c r="C17" s="650"/>
      <c r="D17" s="651"/>
      <c r="E17" s="651"/>
      <c r="F17" s="651"/>
      <c r="G17" s="651"/>
      <c r="H17" s="651"/>
      <c r="I17" s="651"/>
      <c r="J17" s="651"/>
      <c r="K17" s="651"/>
      <c r="L17" s="651"/>
      <c r="M17" s="651"/>
      <c r="N17" s="322"/>
      <c r="O17" s="322"/>
      <c r="Q17" s="322"/>
      <c r="R17" s="322"/>
      <c r="S17" s="322"/>
      <c r="T17" s="322"/>
      <c r="U17" s="322"/>
      <c r="V17" s="322"/>
      <c r="W17" s="322"/>
      <c r="X17" s="322"/>
    </row>
    <row r="18" spans="1:24" ht="31.5" customHeight="1">
      <c r="A18" s="639" t="s">
        <v>89</v>
      </c>
      <c r="B18" s="647"/>
      <c r="C18" s="650" t="str">
        <f>'ZZZ-PG1.DBF'!H24</f>
        <v>22</v>
      </c>
      <c r="D18" s="651">
        <f>'ZZZ-PG1.DBF'!I24</f>
        <v>220000</v>
      </c>
      <c r="E18" s="651">
        <f>'ZZZ-PG1.DBF'!J24</f>
        <v>-13200</v>
      </c>
      <c r="F18" s="651">
        <f>'ZZZ-PG1.DBF'!K24</f>
        <v>0</v>
      </c>
      <c r="G18" s="651">
        <f>'ZZZ-PG1.DBF'!L24</f>
        <v>206800</v>
      </c>
      <c r="H18" s="651">
        <f>'ZZZ-PG1.DBF'!M24</f>
        <v>181200</v>
      </c>
      <c r="I18" s="651">
        <f>'ZZZ-PG1.DBF'!N24</f>
        <v>0</v>
      </c>
      <c r="J18" s="651">
        <f>'ZZZ-PG1.DBF'!O24</f>
        <v>181200</v>
      </c>
      <c r="K18" s="651">
        <f>'ZZZ-PG1.DBF'!P24</f>
        <v>25600</v>
      </c>
      <c r="L18" s="651">
        <f>'ZZZ-PG1.DBF'!Q24</f>
        <v>12.38</v>
      </c>
      <c r="M18" s="651" t="s">
        <v>1439</v>
      </c>
      <c r="N18" s="322"/>
      <c r="O18" s="322"/>
      <c r="Q18" s="322"/>
      <c r="R18" s="322"/>
      <c r="S18" s="322"/>
      <c r="T18" s="322"/>
      <c r="U18" s="322"/>
      <c r="V18" s="322"/>
      <c r="W18" s="322"/>
      <c r="X18" s="322"/>
    </row>
    <row r="19" spans="1:24" ht="15.75" customHeight="1">
      <c r="A19" s="640" t="s">
        <v>90</v>
      </c>
      <c r="B19" s="647"/>
      <c r="C19" s="650">
        <f>'ZZZ-PG1.DBF'!H25</f>
        <v>0</v>
      </c>
      <c r="D19" s="651">
        <f>'ZZZ-PG1.DBF'!I25</f>
        <v>0</v>
      </c>
      <c r="E19" s="651">
        <f>'ZZZ-PG1.DBF'!J25</f>
        <v>0</v>
      </c>
      <c r="F19" s="651">
        <f>'ZZZ-PG1.DBF'!K25</f>
        <v>0</v>
      </c>
      <c r="G19" s="651">
        <f>'ZZZ-PG1.DBF'!L25</f>
        <v>0</v>
      </c>
      <c r="H19" s="651">
        <f>'ZZZ-PG1.DBF'!M25</f>
        <v>0</v>
      </c>
      <c r="I19" s="651">
        <f>'ZZZ-PG1.DBF'!N25</f>
        <v>0</v>
      </c>
      <c r="J19" s="651">
        <f>'ZZZ-PG1.DBF'!O25</f>
        <v>0</v>
      </c>
      <c r="K19" s="651">
        <f>'ZZZ-PG1.DBF'!P25</f>
        <v>0</v>
      </c>
      <c r="L19" s="651">
        <f>'ZZZ-PG1.DBF'!Q25</f>
        <v>0</v>
      </c>
      <c r="M19" s="651">
        <f>'ZZZ-PG1.DBF'!R25</f>
        <v>0</v>
      </c>
      <c r="N19" s="322"/>
      <c r="O19" s="322"/>
      <c r="Q19" s="322"/>
      <c r="R19" s="322"/>
      <c r="S19" s="322"/>
      <c r="T19" s="322"/>
      <c r="U19" s="322"/>
      <c r="V19" s="322"/>
      <c r="W19" s="322"/>
      <c r="X19" s="322"/>
    </row>
    <row r="20" spans="1:24" ht="15.75" customHeight="1">
      <c r="A20" s="653" t="s">
        <v>91</v>
      </c>
      <c r="B20" s="647"/>
      <c r="C20" s="650" t="s">
        <v>33</v>
      </c>
      <c r="D20" s="652">
        <f>'ZZZ-PG1.DBF'!I26</f>
        <v>220000</v>
      </c>
      <c r="E20" s="652">
        <f>'ZZZ-PG1.DBF'!J26</f>
        <v>-13200</v>
      </c>
      <c r="F20" s="652">
        <f>'ZZZ-PG1.DBF'!K26</f>
        <v>0</v>
      </c>
      <c r="G20" s="652">
        <f>'ZZZ-PG1.DBF'!L26</f>
        <v>206800</v>
      </c>
      <c r="H20" s="652">
        <f>'ZZZ-PG1.DBF'!M26</f>
        <v>181200</v>
      </c>
      <c r="I20" s="652">
        <f>'ZZZ-PG1.DBF'!N26</f>
        <v>0</v>
      </c>
      <c r="J20" s="652">
        <f>'ZZZ-PG1.DBF'!O26</f>
        <v>181200</v>
      </c>
      <c r="K20" s="652">
        <f>'ZZZ-PG1.DBF'!P26</f>
        <v>25600</v>
      </c>
      <c r="L20" s="652">
        <f>'ZZZ-PG1.DBF'!Q26</f>
        <v>12.38</v>
      </c>
      <c r="M20" s="651">
        <f>'ZZZ-PG1.DBF'!R26</f>
        <v>0</v>
      </c>
      <c r="N20" s="322"/>
      <c r="O20" s="322"/>
      <c r="Q20" s="322"/>
      <c r="R20" s="322"/>
      <c r="S20" s="322"/>
      <c r="T20" s="322"/>
      <c r="U20" s="322"/>
      <c r="V20" s="322"/>
      <c r="W20" s="322"/>
      <c r="X20" s="322"/>
    </row>
    <row r="21" spans="1:24" ht="15.75" customHeight="1">
      <c r="A21" s="654" t="s">
        <v>92</v>
      </c>
      <c r="B21" s="649"/>
      <c r="C21" s="655"/>
      <c r="D21" s="651"/>
      <c r="E21" s="651"/>
      <c r="F21" s="651"/>
      <c r="G21" s="651"/>
      <c r="H21" s="651"/>
      <c r="I21" s="651"/>
      <c r="J21" s="651"/>
      <c r="K21" s="651"/>
      <c r="L21" s="651"/>
      <c r="M21" s="651"/>
      <c r="N21" s="322"/>
      <c r="O21" s="322"/>
      <c r="Q21" s="322"/>
      <c r="R21" s="322"/>
      <c r="S21" s="322"/>
      <c r="T21" s="322"/>
      <c r="U21" s="322"/>
      <c r="V21" s="322"/>
      <c r="W21" s="322"/>
      <c r="X21" s="322"/>
    </row>
    <row r="22" spans="1:24" ht="31.5" customHeight="1">
      <c r="A22" s="640" t="s">
        <v>93</v>
      </c>
      <c r="B22" s="647"/>
      <c r="C22" s="650" t="str">
        <f>'ZZZ-PG1.DBF'!H29</f>
        <v>22</v>
      </c>
      <c r="D22" s="651">
        <f>'ZZZ-PG1.DBF'!I29</f>
        <v>380000</v>
      </c>
      <c r="E22" s="651">
        <f>'ZZZ-PG1.DBF'!J29</f>
        <v>-22800</v>
      </c>
      <c r="F22" s="651">
        <f>'ZZZ-PG1.DBF'!K29</f>
        <v>0</v>
      </c>
      <c r="G22" s="651">
        <f>'ZZZ-PG1.DBF'!L29</f>
        <v>357200</v>
      </c>
      <c r="H22" s="651">
        <f>'ZZZ-PG1.DBF'!M29</f>
        <v>332285</v>
      </c>
      <c r="I22" s="651">
        <f>'ZZZ-PG1.DBF'!N29</f>
        <v>0</v>
      </c>
      <c r="J22" s="651">
        <f>'ZZZ-PG1.DBF'!O29</f>
        <v>332285</v>
      </c>
      <c r="K22" s="651">
        <f>'ZZZ-PG1.DBF'!P29</f>
        <v>24915</v>
      </c>
      <c r="L22" s="651">
        <f>'ZZZ-PG1.DBF'!Q29</f>
        <v>6.98</v>
      </c>
      <c r="M22" s="651" t="s">
        <v>1440</v>
      </c>
      <c r="N22" s="322"/>
      <c r="O22" s="322"/>
      <c r="Q22" s="322"/>
      <c r="R22" s="322"/>
      <c r="S22" s="322"/>
      <c r="T22" s="322"/>
      <c r="U22" s="322"/>
      <c r="V22" s="322"/>
      <c r="W22" s="322"/>
      <c r="X22" s="322"/>
    </row>
    <row r="23" spans="1:24" ht="30.75" customHeight="1">
      <c r="A23" s="639" t="s">
        <v>94</v>
      </c>
      <c r="B23" s="647"/>
      <c r="C23" s="650" t="str">
        <f>'ZZZ-PG1.DBF'!H30</f>
        <v>22</v>
      </c>
      <c r="D23" s="651">
        <f>'ZZZ-PG1.DBF'!I30</f>
        <v>600000</v>
      </c>
      <c r="E23" s="651">
        <f>'ZZZ-PG1.DBF'!J30</f>
        <v>-36000</v>
      </c>
      <c r="F23" s="651">
        <f>'ZZZ-PG1.DBF'!K30</f>
        <v>0</v>
      </c>
      <c r="G23" s="651">
        <f>'ZZZ-PG1.DBF'!L30</f>
        <v>564000</v>
      </c>
      <c r="H23" s="651">
        <f>'ZZZ-PG1.DBF'!M30</f>
        <v>517049</v>
      </c>
      <c r="I23" s="651">
        <f>'ZZZ-PG1.DBF'!N30</f>
        <v>0</v>
      </c>
      <c r="J23" s="651">
        <f>'ZZZ-PG1.DBF'!O30</f>
        <v>517049</v>
      </c>
      <c r="K23" s="651">
        <f>'ZZZ-PG1.DBF'!P30</f>
        <v>46951</v>
      </c>
      <c r="L23" s="651">
        <f>'ZZZ-PG1.DBF'!Q30</f>
        <v>8.32</v>
      </c>
      <c r="M23" s="651" t="s">
        <v>1441</v>
      </c>
      <c r="N23" s="322"/>
      <c r="O23" s="322"/>
      <c r="Q23" s="322"/>
      <c r="R23" s="322"/>
      <c r="S23" s="322"/>
      <c r="T23" s="322"/>
      <c r="U23" s="322"/>
      <c r="V23" s="322"/>
      <c r="W23" s="322"/>
      <c r="X23" s="322"/>
    </row>
    <row r="24" spans="1:24" ht="18.75" customHeight="1">
      <c r="A24" s="640" t="s">
        <v>95</v>
      </c>
      <c r="B24" s="647"/>
      <c r="C24" s="650" t="str">
        <f>'ZZZ-PG1.DBF'!H31</f>
        <v>22</v>
      </c>
      <c r="D24" s="651">
        <f>'ZZZ-PG1.DBF'!I31</f>
        <v>150000</v>
      </c>
      <c r="E24" s="651">
        <f>'ZZZ-PG1.DBF'!J31</f>
        <v>-17000</v>
      </c>
      <c r="F24" s="651">
        <f>'ZZZ-PG1.DBF'!K31</f>
        <v>0</v>
      </c>
      <c r="G24" s="651">
        <f>'ZZZ-PG1.DBF'!L31</f>
        <v>133000</v>
      </c>
      <c r="H24" s="651">
        <f>'ZZZ-PG1.DBF'!M31</f>
        <v>132997</v>
      </c>
      <c r="I24" s="651">
        <f>'ZZZ-PG1.DBF'!N31</f>
        <v>0</v>
      </c>
      <c r="J24" s="651">
        <f>'ZZZ-PG1.DBF'!O31</f>
        <v>132997</v>
      </c>
      <c r="K24" s="651">
        <f>'ZZZ-PG1.DBF'!P31</f>
        <v>3</v>
      </c>
      <c r="L24" s="651">
        <f>'ZZZ-PG1.DBF'!Q31</f>
        <v>0</v>
      </c>
      <c r="M24" s="651">
        <f>'ZZZ-PG1.DBF'!R31</f>
        <v>0</v>
      </c>
      <c r="N24" s="322"/>
      <c r="O24" s="322"/>
      <c r="Q24" s="322"/>
      <c r="R24" s="322"/>
      <c r="S24" s="322"/>
      <c r="T24" s="322"/>
      <c r="U24" s="322"/>
      <c r="V24" s="322"/>
      <c r="W24" s="322"/>
      <c r="X24" s="322"/>
    </row>
    <row r="25" spans="1:24">
      <c r="A25" s="639" t="s">
        <v>96</v>
      </c>
      <c r="B25" s="647"/>
      <c r="C25" s="650">
        <f>'ZZZ-PG1.DBF'!H32</f>
        <v>0</v>
      </c>
      <c r="D25" s="651">
        <f>'ZZZ-PG1.DBF'!I32</f>
        <v>0</v>
      </c>
      <c r="E25" s="651">
        <f>'ZZZ-PG1.DBF'!J32</f>
        <v>0</v>
      </c>
      <c r="F25" s="651">
        <f>'ZZZ-PG1.DBF'!K32</f>
        <v>0</v>
      </c>
      <c r="G25" s="651">
        <f>'ZZZ-PG1.DBF'!L32</f>
        <v>0</v>
      </c>
      <c r="H25" s="651">
        <f>'ZZZ-PG1.DBF'!M32</f>
        <v>0</v>
      </c>
      <c r="I25" s="651">
        <f>'ZZZ-PG1.DBF'!N32</f>
        <v>0</v>
      </c>
      <c r="J25" s="651">
        <f>'ZZZ-PG1.DBF'!O32</f>
        <v>0</v>
      </c>
      <c r="K25" s="651">
        <f>'ZZZ-PG1.DBF'!P32</f>
        <v>0</v>
      </c>
      <c r="L25" s="651">
        <f>'ZZZ-PG1.DBF'!Q32</f>
        <v>0</v>
      </c>
      <c r="M25" s="651">
        <f>'ZZZ-PG1.DBF'!R32</f>
        <v>0</v>
      </c>
      <c r="N25" s="322"/>
      <c r="O25" s="322"/>
      <c r="Q25" s="322"/>
      <c r="R25" s="322"/>
      <c r="S25" s="322"/>
      <c r="T25" s="322"/>
      <c r="U25" s="322"/>
      <c r="V25" s="322"/>
      <c r="W25" s="322"/>
      <c r="X25" s="322"/>
    </row>
    <row r="26" spans="1:24">
      <c r="A26" s="639" t="s">
        <v>97</v>
      </c>
      <c r="B26" s="647"/>
      <c r="C26" s="650" t="str">
        <f>'ZZZ-PG1.DBF'!H33</f>
        <v>RF</v>
      </c>
      <c r="D26" s="651">
        <f>'ZZZ-PG1.DBF'!I33</f>
        <v>50000</v>
      </c>
      <c r="E26" s="651">
        <f>'ZZZ-PG1.DBF'!J33</f>
        <v>-3000</v>
      </c>
      <c r="F26" s="651">
        <f>'ZZZ-PG1.DBF'!K33</f>
        <v>0</v>
      </c>
      <c r="G26" s="651">
        <f>'ZZZ-PG1.DBF'!L33</f>
        <v>47000</v>
      </c>
      <c r="H26" s="651">
        <f>'ZZZ-PG1.DBF'!M33</f>
        <v>29716</v>
      </c>
      <c r="I26" s="651">
        <f>'ZZZ-PG1.DBF'!N33</f>
        <v>0</v>
      </c>
      <c r="J26" s="651">
        <f>'ZZZ-PG1.DBF'!O33</f>
        <v>29716</v>
      </c>
      <c r="K26" s="651">
        <f>'ZZZ-PG1.DBF'!P33</f>
        <v>17284</v>
      </c>
      <c r="L26" s="651">
        <f>'ZZZ-PG1.DBF'!Q33</f>
        <v>36.770000000000003</v>
      </c>
      <c r="M26" s="651" t="str">
        <f>'ZZZ-PG1.DBF'!R33</f>
        <v>**Y**</v>
      </c>
      <c r="N26" s="322"/>
      <c r="O26" s="322"/>
      <c r="P26" s="602"/>
      <c r="Q26" s="322"/>
      <c r="R26" s="322"/>
      <c r="S26" s="322"/>
      <c r="T26" s="322"/>
      <c r="U26" s="322"/>
      <c r="V26" s="322"/>
      <c r="W26" s="322"/>
      <c r="X26" s="322"/>
    </row>
    <row r="27" spans="1:24">
      <c r="A27" s="639" t="s">
        <v>474</v>
      </c>
      <c r="B27" s="647"/>
      <c r="C27" s="650">
        <f>'ZZZ-PG1.DBF'!H34</f>
        <v>0</v>
      </c>
      <c r="D27" s="651">
        <f>'ZZZ-PG1.DBF'!I34</f>
        <v>0</v>
      </c>
      <c r="E27" s="651">
        <f>'ZZZ-PG1.DBF'!J34</f>
        <v>0</v>
      </c>
      <c r="F27" s="651">
        <f>'ZZZ-PG1.DBF'!K34</f>
        <v>0</v>
      </c>
      <c r="G27" s="651">
        <f>'ZZZ-PG1.DBF'!L34</f>
        <v>0</v>
      </c>
      <c r="H27" s="651">
        <f>'ZZZ-PG1.DBF'!M34</f>
        <v>0</v>
      </c>
      <c r="I27" s="651">
        <f>'ZZZ-PG1.DBF'!N34</f>
        <v>0</v>
      </c>
      <c r="J27" s="651">
        <f>'ZZZ-PG1.DBF'!O34</f>
        <v>0</v>
      </c>
      <c r="K27" s="651">
        <f>'ZZZ-PG1.DBF'!P34</f>
        <v>0</v>
      </c>
      <c r="L27" s="651">
        <f>'ZZZ-PG1.DBF'!Q34</f>
        <v>0</v>
      </c>
      <c r="M27" s="651">
        <f>'ZZZ-PG1.DBF'!R34</f>
        <v>0</v>
      </c>
      <c r="N27" s="322"/>
      <c r="O27" s="322"/>
      <c r="Q27" s="322"/>
      <c r="R27" s="322"/>
      <c r="S27" s="322"/>
      <c r="T27" s="322"/>
      <c r="U27" s="322"/>
      <c r="V27" s="322"/>
      <c r="W27" s="322"/>
      <c r="X27" s="322"/>
    </row>
    <row r="28" spans="1:24">
      <c r="A28" s="626" t="s">
        <v>98</v>
      </c>
      <c r="B28" s="647"/>
      <c r="C28" s="650" t="s">
        <v>33</v>
      </c>
      <c r="D28" s="652">
        <f>'ZZZ-PG1.DBF'!I35</f>
        <v>1180000</v>
      </c>
      <c r="E28" s="652">
        <f>'ZZZ-PG1.DBF'!J35</f>
        <v>-78800</v>
      </c>
      <c r="F28" s="652">
        <f>'ZZZ-PG1.DBF'!K35</f>
        <v>0</v>
      </c>
      <c r="G28" s="652">
        <f>'ZZZ-PG1.DBF'!L35</f>
        <v>1101200</v>
      </c>
      <c r="H28" s="652">
        <f>'ZZZ-PG1.DBF'!M35</f>
        <v>1012047</v>
      </c>
      <c r="I28" s="652">
        <f>'ZZZ-PG1.DBF'!N35</f>
        <v>0</v>
      </c>
      <c r="J28" s="652">
        <f>'ZZZ-PG1.DBF'!O35</f>
        <v>1012047</v>
      </c>
      <c r="K28" s="652">
        <f>'ZZZ-PG1.DBF'!P35</f>
        <v>89153</v>
      </c>
      <c r="L28" s="652">
        <f>'ZZZ-PG1.DBF'!Q35</f>
        <v>8.1</v>
      </c>
      <c r="M28" s="651">
        <f>'ZZZ-PG1.DBF'!R35</f>
        <v>0</v>
      </c>
      <c r="N28" s="322"/>
      <c r="O28" s="322"/>
      <c r="Q28" s="322"/>
      <c r="R28" s="322"/>
      <c r="S28" s="322"/>
      <c r="T28" s="322"/>
      <c r="U28" s="322"/>
      <c r="V28" s="322"/>
      <c r="W28" s="322"/>
      <c r="X28" s="322"/>
    </row>
    <row r="29" spans="1:24">
      <c r="A29" s="643" t="s">
        <v>68</v>
      </c>
      <c r="B29" s="649"/>
      <c r="C29" s="650"/>
      <c r="D29" s="651"/>
      <c r="E29" s="651"/>
      <c r="F29" s="651"/>
      <c r="G29" s="651"/>
      <c r="H29" s="651"/>
      <c r="I29" s="651"/>
      <c r="J29" s="651"/>
      <c r="K29" s="651"/>
      <c r="L29" s="651"/>
      <c r="M29" s="651"/>
      <c r="N29" s="322"/>
      <c r="O29" s="322"/>
      <c r="P29" s="317"/>
      <c r="Q29" s="322"/>
      <c r="R29" s="322"/>
      <c r="S29" s="322"/>
      <c r="T29" s="322"/>
      <c r="U29" s="322"/>
      <c r="V29" s="322"/>
      <c r="W29" s="322"/>
      <c r="X29" s="322"/>
    </row>
    <row r="30" spans="1:24" ht="30">
      <c r="A30" s="639" t="s">
        <v>99</v>
      </c>
      <c r="B30" s="647"/>
      <c r="C30" s="650" t="str">
        <f>'ZZZ-PG1.DBF'!H38</f>
        <v>22</v>
      </c>
      <c r="D30" s="651">
        <f>'ZZZ-PG1.DBF'!I38</f>
        <v>250000</v>
      </c>
      <c r="E30" s="651">
        <f>'ZZZ-PG1.DBF'!J38</f>
        <v>-15000</v>
      </c>
      <c r="F30" s="651">
        <f>'ZZZ-PG1.DBF'!K38</f>
        <v>0</v>
      </c>
      <c r="G30" s="651">
        <f>'ZZZ-PG1.DBF'!L38</f>
        <v>235000</v>
      </c>
      <c r="H30" s="651">
        <f>'ZZZ-PG1.DBF'!M38</f>
        <v>202707</v>
      </c>
      <c r="I30" s="651">
        <f>'ZZZ-PG1.DBF'!N38</f>
        <v>0</v>
      </c>
      <c r="J30" s="651">
        <f>'ZZZ-PG1.DBF'!O38</f>
        <v>202707</v>
      </c>
      <c r="K30" s="651">
        <f>'ZZZ-PG1.DBF'!P38</f>
        <v>32293</v>
      </c>
      <c r="L30" s="651">
        <f>'ZZZ-PG1.DBF'!Q38</f>
        <v>13.74</v>
      </c>
      <c r="M30" s="651" t="s">
        <v>1442</v>
      </c>
      <c r="N30" s="322"/>
      <c r="O30" s="322"/>
      <c r="Q30" s="322"/>
      <c r="R30" s="322"/>
      <c r="S30" s="322"/>
      <c r="T30" s="322"/>
      <c r="U30" s="322"/>
      <c r="V30" s="322"/>
      <c r="W30" s="322"/>
      <c r="X30" s="322"/>
    </row>
    <row r="31" spans="1:24">
      <c r="A31" s="639" t="s">
        <v>100</v>
      </c>
      <c r="B31" s="647"/>
      <c r="C31" s="650" t="str">
        <f>'ZZZ-PG1.DBF'!H39</f>
        <v>22</v>
      </c>
      <c r="D31" s="651">
        <f>'ZZZ-PG1.DBF'!I39</f>
        <v>50000</v>
      </c>
      <c r="E31" s="651">
        <f>'ZZZ-PG1.DBF'!J39</f>
        <v>-3000</v>
      </c>
      <c r="F31" s="651">
        <f>'ZZZ-PG1.DBF'!K39</f>
        <v>0</v>
      </c>
      <c r="G31" s="651">
        <f>'ZZZ-PG1.DBF'!L39</f>
        <v>47000</v>
      </c>
      <c r="H31" s="651">
        <f>'ZZZ-PG1.DBF'!M39</f>
        <v>46998</v>
      </c>
      <c r="I31" s="651">
        <f>'ZZZ-PG1.DBF'!N39</f>
        <v>0</v>
      </c>
      <c r="J31" s="651">
        <f>'ZZZ-PG1.DBF'!O39</f>
        <v>46998</v>
      </c>
      <c r="K31" s="651">
        <f>'ZZZ-PG1.DBF'!P39</f>
        <v>2</v>
      </c>
      <c r="L31" s="651">
        <f>'ZZZ-PG1.DBF'!Q39</f>
        <v>0</v>
      </c>
      <c r="M31" s="651">
        <f>'ZZZ-PG1.DBF'!R39</f>
        <v>0</v>
      </c>
      <c r="N31" s="322"/>
      <c r="O31" s="322"/>
      <c r="Q31" s="322"/>
      <c r="R31" s="322"/>
      <c r="S31" s="322"/>
      <c r="T31" s="322"/>
      <c r="U31" s="322"/>
      <c r="V31" s="322"/>
      <c r="W31" s="322"/>
      <c r="X31" s="322"/>
    </row>
    <row r="32" spans="1:24" ht="30">
      <c r="A32" s="639" t="s">
        <v>101</v>
      </c>
      <c r="B32" s="647"/>
      <c r="C32" s="650" t="str">
        <f>'ZZZ-PG1.DBF'!H40</f>
        <v>22</v>
      </c>
      <c r="D32" s="651">
        <f>'ZZZ-PG1.DBF'!I40</f>
        <v>50000</v>
      </c>
      <c r="E32" s="651">
        <f>'ZZZ-PG1.DBF'!J40</f>
        <v>-3000</v>
      </c>
      <c r="F32" s="651">
        <f>'ZZZ-PG1.DBF'!K40</f>
        <v>0</v>
      </c>
      <c r="G32" s="651">
        <f>'ZZZ-PG1.DBF'!L40</f>
        <v>47000</v>
      </c>
      <c r="H32" s="651">
        <f>'ZZZ-PG1.DBF'!M40</f>
        <v>2600</v>
      </c>
      <c r="I32" s="651">
        <f>'ZZZ-PG1.DBF'!N40</f>
        <v>0</v>
      </c>
      <c r="J32" s="651">
        <f>'ZZZ-PG1.DBF'!O40</f>
        <v>2600</v>
      </c>
      <c r="K32" s="651">
        <f>'ZZZ-PG1.DBF'!P40</f>
        <v>44400</v>
      </c>
      <c r="L32" s="651">
        <f>'ZZZ-PG1.DBF'!Q40</f>
        <v>94.47</v>
      </c>
      <c r="M32" s="651" t="s">
        <v>1442</v>
      </c>
      <c r="N32" s="322"/>
      <c r="O32" s="322"/>
      <c r="P32" s="490"/>
      <c r="Q32" s="322"/>
      <c r="R32" s="322"/>
      <c r="S32" s="322"/>
      <c r="T32" s="322"/>
      <c r="U32" s="322"/>
      <c r="V32" s="322"/>
      <c r="W32" s="322"/>
      <c r="X32" s="322"/>
    </row>
    <row r="33" spans="1:24">
      <c r="A33" s="639" t="s">
        <v>476</v>
      </c>
      <c r="B33" s="647"/>
      <c r="C33" s="650" t="str">
        <f>'ZZZ-PG1.DBF'!H41</f>
        <v>22</v>
      </c>
      <c r="D33" s="651">
        <f>'ZZZ-PG1.DBF'!I41</f>
        <v>50000</v>
      </c>
      <c r="E33" s="651">
        <f>'ZZZ-PG1.DBF'!J41</f>
        <v>-3000</v>
      </c>
      <c r="F33" s="651">
        <f>'ZZZ-PG1.DBF'!K41</f>
        <v>0</v>
      </c>
      <c r="G33" s="651">
        <f>'ZZZ-PG1.DBF'!L41</f>
        <v>47000</v>
      </c>
      <c r="H33" s="651">
        <f>'ZZZ-PG1.DBF'!M41</f>
        <v>40373</v>
      </c>
      <c r="I33" s="651">
        <f>'ZZZ-PG1.DBF'!N41</f>
        <v>0</v>
      </c>
      <c r="J33" s="651">
        <f>'ZZZ-PG1.DBF'!O41</f>
        <v>40373</v>
      </c>
      <c r="K33" s="651">
        <f>'ZZZ-PG1.DBF'!P41</f>
        <v>6627</v>
      </c>
      <c r="L33" s="651">
        <f>'ZZZ-PG1.DBF'!Q41</f>
        <v>14.1</v>
      </c>
      <c r="M33" s="651">
        <f>'ZZZ-PG1.DBF'!R41</f>
        <v>0</v>
      </c>
      <c r="N33" s="322"/>
      <c r="O33" s="322"/>
      <c r="Q33" s="322"/>
      <c r="R33" s="322"/>
      <c r="S33" s="322"/>
      <c r="T33" s="322"/>
      <c r="U33" s="322"/>
      <c r="V33" s="322"/>
      <c r="W33" s="322"/>
      <c r="X33" s="322"/>
    </row>
    <row r="34" spans="1:24" ht="18.75">
      <c r="A34" s="639" t="s">
        <v>585</v>
      </c>
      <c r="B34" s="647"/>
      <c r="C34" s="650">
        <f>'ZZZ-PG1.DBF'!H42</f>
        <v>0</v>
      </c>
      <c r="D34" s="651">
        <f>'ZZZ-PG1.DBF'!I42</f>
        <v>0</v>
      </c>
      <c r="E34" s="651">
        <f>'ZZZ-PG1.DBF'!J42</f>
        <v>0</v>
      </c>
      <c r="F34" s="651">
        <f>'ZZZ-PG1.DBF'!K42</f>
        <v>0</v>
      </c>
      <c r="G34" s="651">
        <f>'ZZZ-PG1.DBF'!L42</f>
        <v>0</v>
      </c>
      <c r="H34" s="651">
        <f>'ZZZ-PG1.DBF'!M42</f>
        <v>0</v>
      </c>
      <c r="I34" s="651">
        <f>'ZZZ-PG1.DBF'!N42</f>
        <v>0</v>
      </c>
      <c r="J34" s="651">
        <f>'ZZZ-PG1.DBF'!O42</f>
        <v>0</v>
      </c>
      <c r="K34" s="651">
        <f>'ZZZ-PG1.DBF'!P42</f>
        <v>0</v>
      </c>
      <c r="L34" s="651">
        <f>'ZZZ-PG1.DBF'!Q42</f>
        <v>0</v>
      </c>
      <c r="M34" s="651">
        <f>'ZZZ-PG1.DBF'!R42</f>
        <v>0</v>
      </c>
      <c r="N34" s="322"/>
      <c r="O34" s="322"/>
      <c r="P34" s="350"/>
      <c r="Q34" s="322"/>
      <c r="R34" s="322"/>
      <c r="S34" s="322"/>
      <c r="T34" s="322"/>
      <c r="U34" s="322"/>
      <c r="V34" s="322"/>
      <c r="W34" s="322"/>
      <c r="X34" s="322"/>
    </row>
    <row r="35" spans="1:24" ht="15.75">
      <c r="A35" s="639" t="s">
        <v>477</v>
      </c>
      <c r="B35" s="647"/>
      <c r="C35" s="650">
        <f>'ZZZ-PG1.DBF'!H43</f>
        <v>0</v>
      </c>
      <c r="D35" s="651">
        <f>'ZZZ-PG1.DBF'!I43</f>
        <v>0</v>
      </c>
      <c r="E35" s="651">
        <f>'ZZZ-PG1.DBF'!J43</f>
        <v>0</v>
      </c>
      <c r="F35" s="651">
        <f>'ZZZ-PG1.DBF'!K43</f>
        <v>0</v>
      </c>
      <c r="G35" s="651">
        <f>'ZZZ-PG1.DBF'!L43</f>
        <v>0</v>
      </c>
      <c r="H35" s="651">
        <f>'ZZZ-PG1.DBF'!M43</f>
        <v>0</v>
      </c>
      <c r="I35" s="651">
        <f>'ZZZ-PG1.DBF'!N43</f>
        <v>0</v>
      </c>
      <c r="J35" s="651">
        <f>'ZZZ-PG1.DBF'!O43</f>
        <v>0</v>
      </c>
      <c r="K35" s="651">
        <f>'ZZZ-PG1.DBF'!P43</f>
        <v>0</v>
      </c>
      <c r="L35" s="651">
        <f>'ZZZ-PG1.DBF'!Q43</f>
        <v>0</v>
      </c>
      <c r="M35" s="651">
        <f>'ZZZ-PG1.DBF'!R43</f>
        <v>0</v>
      </c>
      <c r="N35" s="322"/>
      <c r="O35" s="322"/>
      <c r="P35" s="492"/>
      <c r="Q35" s="322"/>
      <c r="R35" s="322"/>
      <c r="S35" s="322"/>
      <c r="T35" s="322"/>
      <c r="U35" s="322"/>
      <c r="V35" s="322"/>
      <c r="W35" s="322"/>
      <c r="X35" s="322"/>
    </row>
    <row r="36" spans="1:24">
      <c r="A36" s="626" t="s">
        <v>102</v>
      </c>
      <c r="B36" s="647"/>
      <c r="C36" s="650" t="s">
        <v>33</v>
      </c>
      <c r="D36" s="652">
        <f>'ZZZ-PG1.DBF'!I44</f>
        <v>400000</v>
      </c>
      <c r="E36" s="652">
        <f>'ZZZ-PG1.DBF'!J44</f>
        <v>-24000</v>
      </c>
      <c r="F36" s="652">
        <f>'ZZZ-PG1.DBF'!K44</f>
        <v>0</v>
      </c>
      <c r="G36" s="652">
        <f>'ZZZ-PG1.DBF'!L44</f>
        <v>376000</v>
      </c>
      <c r="H36" s="652">
        <f>'ZZZ-PG1.DBF'!M44</f>
        <v>292678</v>
      </c>
      <c r="I36" s="652">
        <f>'ZZZ-PG1.DBF'!N44</f>
        <v>0</v>
      </c>
      <c r="J36" s="652">
        <f>'ZZZ-PG1.DBF'!O44</f>
        <v>292678</v>
      </c>
      <c r="K36" s="652">
        <f>'ZZZ-PG1.DBF'!P44</f>
        <v>83322</v>
      </c>
      <c r="L36" s="652">
        <f>'ZZZ-PG1.DBF'!Q44</f>
        <v>22.16</v>
      </c>
      <c r="M36" s="651">
        <f>'ZZZ-PG1.DBF'!R44</f>
        <v>0</v>
      </c>
      <c r="N36" s="322"/>
      <c r="O36" s="322"/>
      <c r="Q36" s="322"/>
      <c r="R36" s="322"/>
      <c r="S36" s="322"/>
      <c r="T36" s="322"/>
      <c r="U36" s="322"/>
      <c r="V36" s="322"/>
      <c r="W36" s="322"/>
      <c r="X36" s="322"/>
    </row>
    <row r="37" spans="1:24" ht="15.75" customHeight="1">
      <c r="A37" s="643" t="s">
        <v>69</v>
      </c>
      <c r="B37" s="649"/>
      <c r="C37" s="650"/>
      <c r="D37" s="650"/>
      <c r="E37" s="651"/>
      <c r="F37" s="651"/>
      <c r="G37" s="651"/>
      <c r="H37" s="651"/>
      <c r="I37" s="651"/>
      <c r="J37" s="651"/>
      <c r="K37" s="651"/>
      <c r="L37" s="651"/>
      <c r="M37" s="651"/>
      <c r="N37" s="322"/>
      <c r="O37" s="322"/>
      <c r="P37" s="350"/>
      <c r="Q37" s="322"/>
      <c r="R37" s="322"/>
      <c r="S37" s="322"/>
      <c r="T37" s="322"/>
      <c r="U37" s="322"/>
      <c r="V37" s="322"/>
      <c r="W37" s="322"/>
      <c r="X37" s="322"/>
    </row>
    <row r="38" spans="1:24" s="579" customFormat="1">
      <c r="A38" s="665" t="s">
        <v>103</v>
      </c>
      <c r="B38" s="860"/>
      <c r="C38" s="861" t="str">
        <f>'ZZZ-PG1.DBF'!H47</f>
        <v>22</v>
      </c>
      <c r="D38" s="666">
        <f>'ZZZ-PG1.DBF'!I47</f>
        <v>1000</v>
      </c>
      <c r="E38" s="666">
        <f>'ZZZ-PG1.DBF'!J47</f>
        <v>-60</v>
      </c>
      <c r="F38" s="666">
        <f>'ZZZ-PG1.DBF'!K47</f>
        <v>0</v>
      </c>
      <c r="G38" s="666">
        <f>'ZZZ-PG1.DBF'!L47</f>
        <v>940</v>
      </c>
      <c r="H38" s="666">
        <f>'ZZZ-PG1.DBF'!M47</f>
        <v>930</v>
      </c>
      <c r="I38" s="666">
        <f>'ZZZ-PG1.DBF'!N47</f>
        <v>0</v>
      </c>
      <c r="J38" s="666">
        <f>'ZZZ-PG1.DBF'!O47</f>
        <v>930</v>
      </c>
      <c r="K38" s="666">
        <f>'ZZZ-PG1.DBF'!P47</f>
        <v>10</v>
      </c>
      <c r="L38" s="666">
        <f>'ZZZ-PG1.DBF'!Q47</f>
        <v>1.06</v>
      </c>
      <c r="M38" s="666">
        <f>'ZZZ-PG1.DBF'!R47</f>
        <v>0</v>
      </c>
      <c r="N38" s="862"/>
      <c r="O38" s="862"/>
      <c r="Q38" s="862"/>
      <c r="R38" s="862"/>
      <c r="S38" s="862"/>
      <c r="T38" s="862"/>
      <c r="U38" s="862"/>
      <c r="V38" s="862"/>
      <c r="W38" s="862"/>
      <c r="X38" s="862"/>
    </row>
    <row r="39" spans="1:24" ht="75">
      <c r="A39" s="639" t="s">
        <v>104</v>
      </c>
      <c r="B39" s="647"/>
      <c r="C39" s="650" t="str">
        <f>'ZZZ-PG1.DBF'!H48</f>
        <v>22</v>
      </c>
      <c r="D39" s="651">
        <f>'ZZZ-PG1.DBF'!I48</f>
        <v>250000</v>
      </c>
      <c r="E39" s="651">
        <f>'ZZZ-PG1.DBF'!J48</f>
        <v>-15000</v>
      </c>
      <c r="F39" s="651">
        <f>'ZZZ-PG1.DBF'!K48</f>
        <v>0</v>
      </c>
      <c r="G39" s="651">
        <f>'ZZZ-PG1.DBF'!L48</f>
        <v>235000</v>
      </c>
      <c r="H39" s="651">
        <f>'ZZZ-PG1.DBF'!M48</f>
        <v>129915</v>
      </c>
      <c r="I39" s="651">
        <f>'ZZZ-PG1.DBF'!N48</f>
        <v>0</v>
      </c>
      <c r="J39" s="651">
        <f>'ZZZ-PG1.DBF'!O48</f>
        <v>129915</v>
      </c>
      <c r="K39" s="651">
        <f>'ZZZ-PG1.DBF'!P48</f>
        <v>105085</v>
      </c>
      <c r="L39" s="651">
        <f>'ZZZ-PG1.DBF'!Q48</f>
        <v>44.72</v>
      </c>
      <c r="M39" s="651" t="s">
        <v>1443</v>
      </c>
      <c r="N39" s="322"/>
      <c r="O39" s="322"/>
      <c r="Q39" s="322"/>
      <c r="R39" s="322"/>
      <c r="S39" s="322"/>
      <c r="T39" s="322"/>
      <c r="U39" s="322"/>
      <c r="V39" s="322"/>
      <c r="W39" s="322"/>
      <c r="X39" s="322"/>
    </row>
    <row r="40" spans="1:24">
      <c r="A40" s="639" t="s">
        <v>105</v>
      </c>
      <c r="B40" s="647"/>
      <c r="C40" s="650" t="str">
        <f>'ZZZ-PG1.DBF'!H49</f>
        <v>22</v>
      </c>
      <c r="D40" s="651">
        <f>'ZZZ-PG1.DBF'!I49</f>
        <v>350000</v>
      </c>
      <c r="E40" s="651">
        <f>'ZZZ-PG1.DBF'!J49</f>
        <v>0</v>
      </c>
      <c r="F40" s="651">
        <f>'ZZZ-PG1.DBF'!K49</f>
        <v>0</v>
      </c>
      <c r="G40" s="651">
        <f>'ZZZ-PG1.DBF'!L49</f>
        <v>350000</v>
      </c>
      <c r="H40" s="651">
        <f>'ZZZ-PG1.DBF'!M49</f>
        <v>335928</v>
      </c>
      <c r="I40" s="651">
        <f>'ZZZ-PG1.DBF'!N49</f>
        <v>0</v>
      </c>
      <c r="J40" s="651">
        <f>'ZZZ-PG1.DBF'!O49</f>
        <v>335928</v>
      </c>
      <c r="K40" s="651">
        <f>'ZZZ-PG1.DBF'!P49</f>
        <v>14072</v>
      </c>
      <c r="L40" s="651">
        <f>'ZZZ-PG1.DBF'!Q49</f>
        <v>4.0199999999999996</v>
      </c>
      <c r="M40" s="651">
        <f>'ZZZ-PG1.DBF'!R49</f>
        <v>0</v>
      </c>
      <c r="N40" s="322"/>
      <c r="O40" s="322"/>
      <c r="Q40" s="322"/>
      <c r="R40" s="322"/>
      <c r="S40" s="322"/>
      <c r="T40" s="322"/>
      <c r="U40" s="322"/>
      <c r="V40" s="322"/>
      <c r="W40" s="322"/>
      <c r="X40" s="322"/>
    </row>
    <row r="41" spans="1:24">
      <c r="A41" s="639" t="s">
        <v>106</v>
      </c>
      <c r="B41" s="647"/>
      <c r="C41" s="650" t="str">
        <f>'ZZZ-PG1.DBF'!H50</f>
        <v>22</v>
      </c>
      <c r="D41" s="651">
        <f>'ZZZ-PG1.DBF'!I50</f>
        <v>25000</v>
      </c>
      <c r="E41" s="651">
        <f>'ZZZ-PG1.DBF'!J50</f>
        <v>0</v>
      </c>
      <c r="F41" s="651">
        <f>'ZZZ-PG1.DBF'!K50</f>
        <v>0</v>
      </c>
      <c r="G41" s="651">
        <f>'ZZZ-PG1.DBF'!L50</f>
        <v>25000</v>
      </c>
      <c r="H41" s="651">
        <f>'ZZZ-PG1.DBF'!M50</f>
        <v>23236</v>
      </c>
      <c r="I41" s="651">
        <f>'ZZZ-PG1.DBF'!N50</f>
        <v>0</v>
      </c>
      <c r="J41" s="651">
        <f>'ZZZ-PG1.DBF'!O50</f>
        <v>23236</v>
      </c>
      <c r="K41" s="651">
        <f>'ZZZ-PG1.DBF'!P50</f>
        <v>1764</v>
      </c>
      <c r="L41" s="651">
        <f>'ZZZ-PG1.DBF'!Q50</f>
        <v>7.06</v>
      </c>
      <c r="M41" s="651">
        <f>'ZZZ-PG1.DBF'!R50</f>
        <v>0</v>
      </c>
      <c r="N41" s="322"/>
      <c r="O41" s="322"/>
      <c r="Q41" s="322"/>
      <c r="R41" s="322"/>
      <c r="S41" s="322"/>
      <c r="T41" s="322"/>
      <c r="U41" s="322"/>
      <c r="V41" s="322"/>
      <c r="W41" s="322"/>
      <c r="X41" s="322"/>
    </row>
    <row r="42" spans="1:24">
      <c r="A42" s="639" t="s">
        <v>586</v>
      </c>
      <c r="B42" s="647"/>
      <c r="C42" s="650">
        <f>'ZZZ-PG1.DBF'!H51</f>
        <v>0</v>
      </c>
      <c r="D42" s="651">
        <f>'ZZZ-PG1.DBF'!I51</f>
        <v>0</v>
      </c>
      <c r="E42" s="651">
        <f>'ZZZ-PG1.DBF'!J51</f>
        <v>0</v>
      </c>
      <c r="F42" s="651">
        <f>'ZZZ-PG1.DBF'!K51</f>
        <v>0</v>
      </c>
      <c r="G42" s="651">
        <f>'ZZZ-PG1.DBF'!L51</f>
        <v>0</v>
      </c>
      <c r="H42" s="651">
        <f>'ZZZ-PG1.DBF'!M51</f>
        <v>0</v>
      </c>
      <c r="I42" s="651">
        <f>'ZZZ-PG1.DBF'!N51</f>
        <v>0</v>
      </c>
      <c r="J42" s="651">
        <f>'ZZZ-PG1.DBF'!O51</f>
        <v>0</v>
      </c>
      <c r="K42" s="651">
        <f>'ZZZ-PG1.DBF'!P51</f>
        <v>0</v>
      </c>
      <c r="L42" s="651">
        <f>'ZZZ-PG1.DBF'!Q51</f>
        <v>0</v>
      </c>
      <c r="M42" s="651">
        <f>'ZZZ-PG1.DBF'!R51</f>
        <v>0</v>
      </c>
      <c r="N42" s="322"/>
      <c r="O42" s="322"/>
      <c r="Q42" s="322"/>
      <c r="R42" s="322"/>
      <c r="S42" s="322"/>
      <c r="T42" s="322"/>
      <c r="U42" s="322"/>
      <c r="V42" s="322"/>
      <c r="W42" s="322"/>
      <c r="X42" s="322"/>
    </row>
    <row r="43" spans="1:24">
      <c r="A43" s="639" t="s">
        <v>379</v>
      </c>
      <c r="B43" s="647"/>
      <c r="C43" s="650">
        <f>'ZZZ-PG1.DBF'!H52</f>
        <v>0</v>
      </c>
      <c r="D43" s="651">
        <f>'ZZZ-PG1.DBF'!I52</f>
        <v>0</v>
      </c>
      <c r="E43" s="651">
        <f>'ZZZ-PG1.DBF'!J52</f>
        <v>0</v>
      </c>
      <c r="F43" s="651">
        <f>'ZZZ-PG1.DBF'!K52</f>
        <v>0</v>
      </c>
      <c r="G43" s="651">
        <f>'ZZZ-PG1.DBF'!L52</f>
        <v>0</v>
      </c>
      <c r="H43" s="651">
        <f>'ZZZ-PG1.DBF'!M52</f>
        <v>0</v>
      </c>
      <c r="I43" s="651">
        <f>'ZZZ-PG1.DBF'!N52</f>
        <v>0</v>
      </c>
      <c r="J43" s="651">
        <f>'ZZZ-PG1.DBF'!O52</f>
        <v>0</v>
      </c>
      <c r="K43" s="651">
        <f>'ZZZ-PG1.DBF'!P52</f>
        <v>0</v>
      </c>
      <c r="L43" s="651">
        <f>'ZZZ-PG1.DBF'!Q52</f>
        <v>0</v>
      </c>
      <c r="M43" s="651">
        <f>'ZZZ-PG1.DBF'!R52</f>
        <v>0</v>
      </c>
      <c r="N43" s="322"/>
      <c r="O43" s="322"/>
      <c r="Q43" s="322"/>
      <c r="R43" s="322"/>
      <c r="S43" s="322"/>
      <c r="T43" s="322"/>
      <c r="U43" s="322"/>
      <c r="V43" s="322"/>
      <c r="W43" s="322"/>
      <c r="X43" s="322"/>
    </row>
    <row r="44" spans="1:24">
      <c r="A44" s="639" t="s">
        <v>590</v>
      </c>
      <c r="B44" s="647"/>
      <c r="C44" s="650">
        <f>'ZZZ-PG1.DBF'!H53</f>
        <v>0</v>
      </c>
      <c r="D44" s="651">
        <f>'ZZZ-PG1.DBF'!I53</f>
        <v>0</v>
      </c>
      <c r="E44" s="651">
        <f>'ZZZ-PG1.DBF'!J53</f>
        <v>0</v>
      </c>
      <c r="F44" s="651">
        <f>'ZZZ-PG1.DBF'!K53</f>
        <v>0</v>
      </c>
      <c r="G44" s="651">
        <f>'ZZZ-PG1.DBF'!L53</f>
        <v>0</v>
      </c>
      <c r="H44" s="651">
        <f>'ZZZ-PG1.DBF'!M53</f>
        <v>0</v>
      </c>
      <c r="I44" s="651">
        <f>'ZZZ-PG1.DBF'!N53</f>
        <v>0</v>
      </c>
      <c r="J44" s="651">
        <f>'ZZZ-PG1.DBF'!O53</f>
        <v>0</v>
      </c>
      <c r="K44" s="651">
        <f>'ZZZ-PG1.DBF'!P53</f>
        <v>0</v>
      </c>
      <c r="L44" s="651">
        <f>'ZZZ-PG1.DBF'!Q53</f>
        <v>0</v>
      </c>
      <c r="M44" s="651">
        <f>'ZZZ-PG1.DBF'!R53</f>
        <v>0</v>
      </c>
      <c r="N44" s="322"/>
      <c r="O44" s="322"/>
      <c r="Q44" s="322"/>
      <c r="R44" s="322"/>
      <c r="S44" s="322"/>
      <c r="T44" s="322"/>
      <c r="U44" s="322"/>
      <c r="V44" s="322"/>
      <c r="W44" s="322"/>
      <c r="X44" s="322"/>
    </row>
    <row r="45" spans="1:24">
      <c r="A45" s="641" t="s">
        <v>589</v>
      </c>
      <c r="B45" s="656"/>
      <c r="C45" s="650">
        <f>'ZZZ-PG1.DBF'!H54</f>
        <v>0</v>
      </c>
      <c r="D45" s="651">
        <f>'ZZZ-PG1.DBF'!I54</f>
        <v>0</v>
      </c>
      <c r="E45" s="651">
        <f>'ZZZ-PG1.DBF'!J54</f>
        <v>0</v>
      </c>
      <c r="F45" s="651">
        <f>'ZZZ-PG1.DBF'!K54</f>
        <v>0</v>
      </c>
      <c r="G45" s="651">
        <f>'ZZZ-PG1.DBF'!L54</f>
        <v>0</v>
      </c>
      <c r="H45" s="651">
        <f>'ZZZ-PG1.DBF'!M54</f>
        <v>0</v>
      </c>
      <c r="I45" s="651">
        <f>'ZZZ-PG1.DBF'!N54</f>
        <v>0</v>
      </c>
      <c r="J45" s="651">
        <f>'ZZZ-PG1.DBF'!O54</f>
        <v>0</v>
      </c>
      <c r="K45" s="651">
        <f>'ZZZ-PG1.DBF'!P54</f>
        <v>0</v>
      </c>
      <c r="L45" s="651">
        <f>'ZZZ-PG1.DBF'!Q54</f>
        <v>0</v>
      </c>
      <c r="M45" s="651">
        <f>'ZZZ-PG1.DBF'!R54</f>
        <v>0</v>
      </c>
      <c r="N45" s="322"/>
      <c r="O45" s="322"/>
      <c r="Q45" s="322"/>
      <c r="R45" s="322"/>
      <c r="S45" s="322"/>
      <c r="T45" s="322"/>
      <c r="U45" s="322"/>
      <c r="V45" s="322"/>
      <c r="W45" s="322"/>
      <c r="X45" s="322"/>
    </row>
    <row r="46" spans="1:24" ht="13.5" customHeight="1">
      <c r="A46" s="642" t="s">
        <v>361</v>
      </c>
      <c r="B46" s="657"/>
      <c r="C46" s="650" t="str">
        <f>'ZZZ-PG1.DBF'!H55</f>
        <v>RF</v>
      </c>
      <c r="D46" s="651">
        <f>'ZZZ-PG1.DBF'!I55</f>
        <v>540000</v>
      </c>
      <c r="E46" s="651">
        <f>'ZZZ-PG1.DBF'!J55</f>
        <v>-121900</v>
      </c>
      <c r="F46" s="651">
        <f>'ZZZ-PG1.DBF'!K55</f>
        <v>0</v>
      </c>
      <c r="G46" s="651">
        <f>'ZZZ-PG1.DBF'!L55</f>
        <v>418100</v>
      </c>
      <c r="H46" s="651">
        <f>'ZZZ-PG1.DBF'!M55</f>
        <v>352480</v>
      </c>
      <c r="I46" s="651">
        <f>'ZZZ-PG1.DBF'!N55</f>
        <v>0</v>
      </c>
      <c r="J46" s="651">
        <f>'ZZZ-PG1.DBF'!O55</f>
        <v>352480</v>
      </c>
      <c r="K46" s="651">
        <f>'ZZZ-PG1.DBF'!P55</f>
        <v>65620</v>
      </c>
      <c r="L46" s="651">
        <f>'ZZZ-PG1.DBF'!Q55</f>
        <v>15.69</v>
      </c>
      <c r="M46" s="651"/>
      <c r="N46" s="322"/>
      <c r="O46" s="322"/>
      <c r="Q46" s="322"/>
      <c r="R46" s="322"/>
      <c r="S46" s="322"/>
      <c r="T46" s="322"/>
      <c r="U46" s="322"/>
      <c r="V46" s="322"/>
      <c r="W46" s="322"/>
      <c r="X46" s="322"/>
    </row>
    <row r="47" spans="1:24" ht="15" customHeight="1">
      <c r="A47" s="626" t="s">
        <v>216</v>
      </c>
      <c r="B47" s="647"/>
      <c r="C47" s="658" t="s">
        <v>33</v>
      </c>
      <c r="D47" s="652">
        <f>'ZZZ-PG1.DBF'!I56</f>
        <v>1166000</v>
      </c>
      <c r="E47" s="652">
        <f>'ZZZ-PG1.DBF'!J56</f>
        <v>-136960</v>
      </c>
      <c r="F47" s="652">
        <f>'ZZZ-PG1.DBF'!K56</f>
        <v>0</v>
      </c>
      <c r="G47" s="652">
        <f>'ZZZ-PG1.DBF'!L56</f>
        <v>1029040</v>
      </c>
      <c r="H47" s="652">
        <f>'ZZZ-PG1.DBF'!M56</f>
        <v>842489</v>
      </c>
      <c r="I47" s="652">
        <f>'ZZZ-PG1.DBF'!N56</f>
        <v>0</v>
      </c>
      <c r="J47" s="652">
        <f>'ZZZ-PG1.DBF'!O56</f>
        <v>842489</v>
      </c>
      <c r="K47" s="652">
        <f>'ZZZ-PG1.DBF'!P56</f>
        <v>186551</v>
      </c>
      <c r="L47" s="652">
        <f>'ZZZ-PG1.DBF'!Q56</f>
        <v>18.13</v>
      </c>
      <c r="M47" s="651">
        <f>'ZZZ-PG1.DBF'!R56</f>
        <v>0</v>
      </c>
      <c r="N47" s="322"/>
      <c r="O47" s="322"/>
      <c r="Q47" s="322"/>
      <c r="R47" s="322"/>
      <c r="S47" s="322"/>
      <c r="T47" s="322"/>
      <c r="U47" s="322"/>
      <c r="V47" s="322"/>
      <c r="W47" s="322"/>
      <c r="X47" s="322"/>
    </row>
    <row r="48" spans="1:24" ht="27.75" customHeight="1" thickBot="1">
      <c r="A48" s="626" t="s">
        <v>334</v>
      </c>
      <c r="B48" s="647"/>
      <c r="C48" s="659" t="s">
        <v>33</v>
      </c>
      <c r="D48" s="659">
        <f>'ZZZ-PG1.DBF'!I57</f>
        <v>2966000</v>
      </c>
      <c r="E48" s="659">
        <f>'ZZZ-PG1.DBF'!J57</f>
        <v>-252960</v>
      </c>
      <c r="F48" s="659">
        <f>'ZZZ-PG1.DBF'!K57</f>
        <v>0</v>
      </c>
      <c r="G48" s="659">
        <f>'ZZZ-PG1.DBF'!L57</f>
        <v>2713040</v>
      </c>
      <c r="H48" s="659">
        <f>'ZZZ-PG1.DBF'!M57</f>
        <v>2328414</v>
      </c>
      <c r="I48" s="659">
        <f>'ZZZ-PG1.DBF'!N57</f>
        <v>0</v>
      </c>
      <c r="J48" s="659">
        <f>'ZZZ-PG1.DBF'!O57</f>
        <v>2328414</v>
      </c>
      <c r="K48" s="659">
        <f>'ZZZ-PG1.DBF'!P57</f>
        <v>384626</v>
      </c>
      <c r="L48" s="659">
        <f>'ZZZ-PG1.DBF'!Q57</f>
        <v>14.18</v>
      </c>
      <c r="M48" s="660">
        <f>'ZZZ-PG1.DBF'!R57</f>
        <v>0</v>
      </c>
      <c r="N48" s="322"/>
      <c r="O48" s="322"/>
      <c r="Q48" s="322"/>
      <c r="R48" s="322"/>
      <c r="S48" s="322"/>
      <c r="T48" s="322"/>
      <c r="U48" s="322"/>
      <c r="V48" s="322"/>
      <c r="W48" s="322"/>
      <c r="X48" s="322"/>
    </row>
    <row r="49" spans="1:24" ht="29.25" customHeight="1">
      <c r="A49" s="626" t="s">
        <v>770</v>
      </c>
      <c r="B49" s="596" t="s">
        <v>671</v>
      </c>
      <c r="C49" s="650"/>
      <c r="D49" s="651"/>
      <c r="E49" s="651"/>
      <c r="F49" s="651"/>
      <c r="G49" s="651"/>
      <c r="H49" s="651"/>
      <c r="I49" s="651"/>
      <c r="J49" s="651"/>
      <c r="K49" s="651"/>
      <c r="L49" s="651"/>
      <c r="M49" s="651"/>
      <c r="N49" s="322"/>
      <c r="O49" s="322"/>
      <c r="Q49" s="322"/>
      <c r="R49" s="322"/>
      <c r="S49" s="322"/>
      <c r="T49" s="322"/>
      <c r="U49" s="322"/>
      <c r="V49" s="322"/>
      <c r="W49" s="322"/>
      <c r="X49" s="322"/>
    </row>
    <row r="50" spans="1:24">
      <c r="A50" s="643" t="s">
        <v>70</v>
      </c>
      <c r="B50" s="649"/>
      <c r="C50" s="650"/>
      <c r="D50" s="651"/>
      <c r="E50" s="651"/>
      <c r="F50" s="651"/>
      <c r="G50" s="651"/>
      <c r="H50" s="651"/>
      <c r="I50" s="651"/>
      <c r="J50" s="651"/>
      <c r="K50" s="651"/>
      <c r="L50" s="651"/>
      <c r="M50" s="651"/>
      <c r="N50" s="322"/>
      <c r="O50" s="322"/>
      <c r="Q50" s="322"/>
      <c r="R50" s="322"/>
      <c r="S50" s="322"/>
      <c r="T50" s="322"/>
      <c r="U50" s="322"/>
      <c r="V50" s="322"/>
      <c r="W50" s="322"/>
      <c r="X50" s="322"/>
    </row>
    <row r="51" spans="1:24">
      <c r="A51" s="639" t="s">
        <v>107</v>
      </c>
      <c r="B51" s="647"/>
      <c r="C51" s="650">
        <f>'ZZZ-PG1.DBF'!H60</f>
        <v>0</v>
      </c>
      <c r="D51" s="651">
        <f>'ZZZ-PG1.DBF'!I60</f>
        <v>0</v>
      </c>
      <c r="E51" s="651">
        <f>'ZZZ-PG1.DBF'!J60</f>
        <v>0</v>
      </c>
      <c r="F51" s="651">
        <f>'ZZZ-PG1.DBF'!K60</f>
        <v>0</v>
      </c>
      <c r="G51" s="651">
        <f>'ZZZ-PG1.DBF'!L60</f>
        <v>0</v>
      </c>
      <c r="H51" s="651">
        <f>'ZZZ-PG1.DBF'!M60</f>
        <v>0</v>
      </c>
      <c r="I51" s="651">
        <f>'ZZZ-PG1.DBF'!N60</f>
        <v>0</v>
      </c>
      <c r="J51" s="651">
        <f>'ZZZ-PG1.DBF'!O60</f>
        <v>0</v>
      </c>
      <c r="K51" s="651">
        <f>'ZZZ-PG1.DBF'!P60</f>
        <v>0</v>
      </c>
      <c r="L51" s="651">
        <f>'ZZZ-PG1.DBF'!Q60</f>
        <v>0</v>
      </c>
      <c r="M51" s="651">
        <f>'ZZZ-PG1.DBF'!R60</f>
        <v>0</v>
      </c>
      <c r="N51" s="322"/>
      <c r="O51" s="322"/>
      <c r="Q51" s="322"/>
      <c r="R51" s="322"/>
      <c r="S51" s="322"/>
      <c r="T51" s="322"/>
      <c r="U51" s="322"/>
      <c r="V51" s="322"/>
      <c r="W51" s="322"/>
      <c r="X51" s="322"/>
    </row>
    <row r="52" spans="1:24">
      <c r="A52" s="639" t="s">
        <v>588</v>
      </c>
      <c r="B52" s="647"/>
      <c r="C52" s="650">
        <f>'ZZZ-PG1.DBF'!H61</f>
        <v>0</v>
      </c>
      <c r="D52" s="651">
        <f>'ZZZ-PG1.DBF'!I61</f>
        <v>0</v>
      </c>
      <c r="E52" s="651">
        <f>'ZZZ-PG1.DBF'!J61</f>
        <v>0</v>
      </c>
      <c r="F52" s="651">
        <f>'ZZZ-PG1.DBF'!K61</f>
        <v>0</v>
      </c>
      <c r="G52" s="651">
        <f>'ZZZ-PG1.DBF'!L61</f>
        <v>0</v>
      </c>
      <c r="H52" s="651">
        <f>'ZZZ-PG1.DBF'!M61</f>
        <v>0</v>
      </c>
      <c r="I52" s="651">
        <f>'ZZZ-PG1.DBF'!N61</f>
        <v>0</v>
      </c>
      <c r="J52" s="651">
        <f>'ZZZ-PG1.DBF'!O61</f>
        <v>0</v>
      </c>
      <c r="K52" s="651">
        <f>'ZZZ-PG1.DBF'!P61</f>
        <v>0</v>
      </c>
      <c r="L52" s="651">
        <f>'ZZZ-PG1.DBF'!Q61</f>
        <v>0</v>
      </c>
      <c r="M52" s="651">
        <f>'ZZZ-PG1.DBF'!R61</f>
        <v>0</v>
      </c>
      <c r="N52" s="322"/>
      <c r="O52" s="322"/>
      <c r="Q52" s="322"/>
      <c r="R52" s="322"/>
      <c r="S52" s="322"/>
      <c r="T52" s="322"/>
      <c r="U52" s="322"/>
      <c r="V52" s="322"/>
      <c r="W52" s="322"/>
      <c r="X52" s="322"/>
    </row>
    <row r="53" spans="1:24">
      <c r="A53" s="639" t="s">
        <v>108</v>
      </c>
      <c r="B53" s="647"/>
      <c r="C53" s="650">
        <f>'ZZZ-PG1.DBF'!H62</f>
        <v>0</v>
      </c>
      <c r="D53" s="651">
        <f>'ZZZ-PG1.DBF'!I62</f>
        <v>0</v>
      </c>
      <c r="E53" s="651">
        <f>'ZZZ-PG1.DBF'!J62</f>
        <v>0</v>
      </c>
      <c r="F53" s="651">
        <f>'ZZZ-PG1.DBF'!K62</f>
        <v>0</v>
      </c>
      <c r="G53" s="651">
        <f>'ZZZ-PG1.DBF'!L62</f>
        <v>0</v>
      </c>
      <c r="H53" s="651">
        <f>'ZZZ-PG1.DBF'!M62</f>
        <v>0</v>
      </c>
      <c r="I53" s="651">
        <f>'ZZZ-PG1.DBF'!N62</f>
        <v>0</v>
      </c>
      <c r="J53" s="651">
        <f>'ZZZ-PG1.DBF'!O62</f>
        <v>0</v>
      </c>
      <c r="K53" s="651">
        <f>'ZZZ-PG1.DBF'!P62</f>
        <v>0</v>
      </c>
      <c r="L53" s="651">
        <f>'ZZZ-PG1.DBF'!Q62</f>
        <v>0</v>
      </c>
      <c r="M53" s="651">
        <f>'ZZZ-PG1.DBF'!R62</f>
        <v>0</v>
      </c>
      <c r="N53" s="322"/>
      <c r="O53" s="322"/>
      <c r="Q53" s="322"/>
      <c r="R53" s="322"/>
      <c r="S53" s="322"/>
      <c r="T53" s="322"/>
      <c r="U53" s="322"/>
      <c r="V53" s="322"/>
      <c r="W53" s="322"/>
      <c r="X53" s="322"/>
    </row>
    <row r="54" spans="1:24">
      <c r="A54" s="639" t="s">
        <v>109</v>
      </c>
      <c r="B54" s="647"/>
      <c r="C54" s="650">
        <f>'ZZZ-PG1.DBF'!H63</f>
        <v>0</v>
      </c>
      <c r="D54" s="651">
        <f>'ZZZ-PG1.DBF'!I63</f>
        <v>0</v>
      </c>
      <c r="E54" s="651">
        <f>'ZZZ-PG1.DBF'!J63</f>
        <v>0</v>
      </c>
      <c r="F54" s="651">
        <f>'ZZZ-PG1.DBF'!K63</f>
        <v>0</v>
      </c>
      <c r="G54" s="651">
        <f>'ZZZ-PG1.DBF'!L63</f>
        <v>0</v>
      </c>
      <c r="H54" s="651">
        <f>'ZZZ-PG1.DBF'!M63</f>
        <v>0</v>
      </c>
      <c r="I54" s="651">
        <f>'ZZZ-PG1.DBF'!N63</f>
        <v>0</v>
      </c>
      <c r="J54" s="651">
        <f>'ZZZ-PG1.DBF'!O63</f>
        <v>0</v>
      </c>
      <c r="K54" s="651">
        <f>'ZZZ-PG1.DBF'!P63</f>
        <v>0</v>
      </c>
      <c r="L54" s="651">
        <f>'ZZZ-PG1.DBF'!Q63</f>
        <v>0</v>
      </c>
      <c r="M54" s="651">
        <f>'ZZZ-PG1.DBF'!R63</f>
        <v>0</v>
      </c>
      <c r="N54" s="322"/>
      <c r="O54" s="322"/>
      <c r="Q54" s="322"/>
      <c r="R54" s="322"/>
      <c r="S54" s="322"/>
      <c r="T54" s="322"/>
      <c r="U54" s="322"/>
      <c r="V54" s="322"/>
      <c r="W54" s="322"/>
      <c r="X54" s="322"/>
    </row>
    <row r="55" spans="1:24" ht="16.5" customHeight="1">
      <c r="A55" s="639" t="s">
        <v>110</v>
      </c>
      <c r="B55" s="647"/>
      <c r="C55" s="650">
        <f>'ZZZ-PG1.DBF'!H64</f>
        <v>0</v>
      </c>
      <c r="D55" s="651">
        <f>'ZZZ-PG1.DBF'!I64</f>
        <v>0</v>
      </c>
      <c r="E55" s="651">
        <f>'ZZZ-PG1.DBF'!J64</f>
        <v>0</v>
      </c>
      <c r="F55" s="651">
        <f>'ZZZ-PG1.DBF'!K64</f>
        <v>0</v>
      </c>
      <c r="G55" s="651">
        <f>'ZZZ-PG1.DBF'!L64</f>
        <v>0</v>
      </c>
      <c r="H55" s="651">
        <f>'ZZZ-PG1.DBF'!M64</f>
        <v>0</v>
      </c>
      <c r="I55" s="651">
        <f>'ZZZ-PG1.DBF'!N64</f>
        <v>0</v>
      </c>
      <c r="J55" s="651">
        <f>'ZZZ-PG1.DBF'!O64</f>
        <v>0</v>
      </c>
      <c r="K55" s="651">
        <f>'ZZZ-PG1.DBF'!P64</f>
        <v>0</v>
      </c>
      <c r="L55" s="651">
        <f>'ZZZ-PG1.DBF'!Q64</f>
        <v>0</v>
      </c>
      <c r="M55" s="651">
        <f>'ZZZ-PG1.DBF'!R64</f>
        <v>0</v>
      </c>
      <c r="N55" s="322"/>
      <c r="O55" s="322"/>
      <c r="Q55" s="322"/>
      <c r="R55" s="322"/>
      <c r="S55" s="322"/>
      <c r="T55" s="322"/>
      <c r="U55" s="322"/>
      <c r="V55" s="322"/>
      <c r="W55" s="322"/>
      <c r="X55" s="322"/>
    </row>
    <row r="56" spans="1:24" ht="16.5" customHeight="1">
      <c r="A56" s="639" t="s">
        <v>111</v>
      </c>
      <c r="B56" s="647"/>
      <c r="C56" s="650" t="str">
        <f>'ZZZ-PG1.DBF'!H65</f>
        <v>22</v>
      </c>
      <c r="D56" s="651">
        <f>'ZZZ-PG1.DBF'!I65</f>
        <v>25000</v>
      </c>
      <c r="E56" s="651">
        <f>'ZZZ-PG1.DBF'!J65</f>
        <v>-1500</v>
      </c>
      <c r="F56" s="651">
        <f>'ZZZ-PG1.DBF'!K65</f>
        <v>13000</v>
      </c>
      <c r="G56" s="651">
        <f>'ZZZ-PG1.DBF'!L65</f>
        <v>36500</v>
      </c>
      <c r="H56" s="651">
        <f>'ZZZ-PG1.DBF'!M65</f>
        <v>36320</v>
      </c>
      <c r="I56" s="651">
        <f>'ZZZ-PG1.DBF'!N65</f>
        <v>0</v>
      </c>
      <c r="J56" s="651">
        <f>'ZZZ-PG1.DBF'!O65</f>
        <v>36320</v>
      </c>
      <c r="K56" s="651">
        <f>'ZZZ-PG1.DBF'!P65</f>
        <v>180</v>
      </c>
      <c r="L56" s="651">
        <f>'ZZZ-PG1.DBF'!Q65</f>
        <v>0.49</v>
      </c>
      <c r="M56" s="651">
        <f>'ZZZ-PG1.DBF'!R65</f>
        <v>0</v>
      </c>
      <c r="N56" s="322"/>
      <c r="O56" s="322"/>
      <c r="Q56" s="322"/>
      <c r="R56" s="322"/>
      <c r="S56" s="322"/>
      <c r="T56" s="322"/>
      <c r="U56" s="322"/>
      <c r="V56" s="322"/>
      <c r="W56" s="322"/>
      <c r="X56" s="322"/>
    </row>
    <row r="57" spans="1:24">
      <c r="A57" s="639" t="s">
        <v>591</v>
      </c>
      <c r="B57" s="647"/>
      <c r="C57" s="650">
        <f>'ZZZ-PG1.DBF'!H66</f>
        <v>0</v>
      </c>
      <c r="D57" s="651">
        <f>'ZZZ-PG1.DBF'!I66</f>
        <v>0</v>
      </c>
      <c r="E57" s="651">
        <f>'ZZZ-PG1.DBF'!J66</f>
        <v>0</v>
      </c>
      <c r="F57" s="651">
        <f>'ZZZ-PG1.DBF'!K66</f>
        <v>0</v>
      </c>
      <c r="G57" s="651">
        <f>'ZZZ-PG1.DBF'!L66</f>
        <v>0</v>
      </c>
      <c r="H57" s="651">
        <f>'ZZZ-PG1.DBF'!M66</f>
        <v>0</v>
      </c>
      <c r="I57" s="651">
        <f>'ZZZ-PG1.DBF'!N66</f>
        <v>0</v>
      </c>
      <c r="J57" s="651">
        <f>'ZZZ-PG1.DBF'!O66</f>
        <v>0</v>
      </c>
      <c r="K57" s="651">
        <f>'ZZZ-PG1.DBF'!P66</f>
        <v>0</v>
      </c>
      <c r="L57" s="651">
        <f>'ZZZ-PG1.DBF'!Q66</f>
        <v>0</v>
      </c>
      <c r="M57" s="651">
        <f>'ZZZ-PG1.DBF'!R66</f>
        <v>0</v>
      </c>
      <c r="N57" s="322"/>
      <c r="O57" s="322"/>
      <c r="Q57" s="322"/>
      <c r="R57" s="322"/>
      <c r="S57" s="322"/>
      <c r="T57" s="322"/>
      <c r="U57" s="322"/>
      <c r="V57" s="322"/>
      <c r="W57" s="322"/>
      <c r="X57" s="322"/>
    </row>
    <row r="58" spans="1:24">
      <c r="A58" s="639" t="s">
        <v>592</v>
      </c>
      <c r="B58" s="647"/>
      <c r="C58" s="650">
        <f>'ZZZ-PG1.DBF'!H67</f>
        <v>0</v>
      </c>
      <c r="D58" s="651">
        <f>'ZZZ-PG1.DBF'!I67</f>
        <v>0</v>
      </c>
      <c r="E58" s="651">
        <f>'ZZZ-PG1.DBF'!J67</f>
        <v>0</v>
      </c>
      <c r="F58" s="651">
        <f>'ZZZ-PG1.DBF'!K67</f>
        <v>0</v>
      </c>
      <c r="G58" s="651">
        <f>'ZZZ-PG1.DBF'!L67</f>
        <v>0</v>
      </c>
      <c r="H58" s="651">
        <f>'ZZZ-PG1.DBF'!M67</f>
        <v>0</v>
      </c>
      <c r="I58" s="651">
        <f>'ZZZ-PG1.DBF'!N67</f>
        <v>0</v>
      </c>
      <c r="J58" s="651">
        <f>'ZZZ-PG1.DBF'!O67</f>
        <v>0</v>
      </c>
      <c r="K58" s="651">
        <f>'ZZZ-PG1.DBF'!P67</f>
        <v>0</v>
      </c>
      <c r="L58" s="651">
        <f>'ZZZ-PG1.DBF'!Q67</f>
        <v>0</v>
      </c>
      <c r="M58" s="651">
        <f>'ZZZ-PG1.DBF'!R67</f>
        <v>0</v>
      </c>
      <c r="N58" s="322"/>
      <c r="O58" s="322"/>
      <c r="Q58" s="322"/>
      <c r="R58" s="322"/>
      <c r="S58" s="322"/>
      <c r="T58" s="322"/>
      <c r="U58" s="322"/>
      <c r="V58" s="322"/>
      <c r="W58" s="322"/>
      <c r="X58" s="322"/>
    </row>
    <row r="59" spans="1:24">
      <c r="A59" s="626" t="s">
        <v>112</v>
      </c>
      <c r="B59" s="647"/>
      <c r="C59" s="650" t="s">
        <v>33</v>
      </c>
      <c r="D59" s="652">
        <f>'ZZZ-PG1.DBF'!I68</f>
        <v>25000</v>
      </c>
      <c r="E59" s="652">
        <f>'ZZZ-PG1.DBF'!J68</f>
        <v>-1500</v>
      </c>
      <c r="F59" s="652">
        <f>'ZZZ-PG1.DBF'!K68</f>
        <v>13000</v>
      </c>
      <c r="G59" s="652">
        <f>'ZZZ-PG1.DBF'!L68</f>
        <v>36500</v>
      </c>
      <c r="H59" s="652">
        <f>'ZZZ-PG1.DBF'!M68</f>
        <v>36320</v>
      </c>
      <c r="I59" s="652">
        <f>'ZZZ-PG1.DBF'!N68</f>
        <v>0</v>
      </c>
      <c r="J59" s="652">
        <f>'ZZZ-PG1.DBF'!O68</f>
        <v>36320</v>
      </c>
      <c r="K59" s="652">
        <f>'ZZZ-PG1.DBF'!P68</f>
        <v>180</v>
      </c>
      <c r="L59" s="652">
        <f>'ZZZ-PG1.DBF'!Q68</f>
        <v>0.49</v>
      </c>
      <c r="M59" s="652">
        <f>'ZZZ-PG1.DBF'!R68</f>
        <v>0</v>
      </c>
      <c r="N59" s="322"/>
      <c r="O59" s="322"/>
      <c r="Q59" s="322"/>
      <c r="R59" s="322"/>
      <c r="S59" s="322"/>
      <c r="T59" s="322"/>
      <c r="U59" s="322"/>
      <c r="V59" s="322"/>
      <c r="W59" s="322"/>
      <c r="X59" s="322"/>
    </row>
    <row r="60" spans="1:24">
      <c r="A60" s="643" t="s">
        <v>575</v>
      </c>
      <c r="B60" s="649"/>
      <c r="C60" s="650"/>
      <c r="D60" s="651"/>
      <c r="E60" s="651"/>
      <c r="F60" s="651"/>
      <c r="G60" s="651"/>
      <c r="H60" s="651"/>
      <c r="I60" s="651"/>
      <c r="J60" s="651"/>
      <c r="K60" s="651"/>
      <c r="L60" s="651"/>
      <c r="M60" s="651"/>
      <c r="N60" s="322"/>
      <c r="O60" s="322"/>
      <c r="Q60" s="322"/>
      <c r="R60" s="322"/>
      <c r="S60" s="322"/>
      <c r="T60" s="322"/>
      <c r="U60" s="322"/>
      <c r="V60" s="322"/>
      <c r="W60" s="322"/>
      <c r="X60" s="322"/>
    </row>
    <row r="61" spans="1:24">
      <c r="A61" s="639" t="s">
        <v>113</v>
      </c>
      <c r="B61" s="647"/>
      <c r="C61" s="650">
        <f>'ZZZ-PG1.DBF'!H71</f>
        <v>0</v>
      </c>
      <c r="D61" s="651">
        <f>'ZZZ-PG1.DBF'!I71</f>
        <v>0</v>
      </c>
      <c r="E61" s="651">
        <f>'ZZZ-PG1.DBF'!J71</f>
        <v>0</v>
      </c>
      <c r="F61" s="651">
        <f>'ZZZ-PG1.DBF'!K71</f>
        <v>0</v>
      </c>
      <c r="G61" s="651">
        <f>'ZZZ-PG1.DBF'!L71</f>
        <v>0</v>
      </c>
      <c r="H61" s="651">
        <f>'ZZZ-PG1.DBF'!M71</f>
        <v>0</v>
      </c>
      <c r="I61" s="651">
        <f>'ZZZ-PG1.DBF'!N71</f>
        <v>0</v>
      </c>
      <c r="J61" s="651">
        <f>'ZZZ-PG1.DBF'!O71</f>
        <v>0</v>
      </c>
      <c r="K61" s="651">
        <f>'ZZZ-PG1.DBF'!P71</f>
        <v>0</v>
      </c>
      <c r="L61" s="651">
        <f>'ZZZ-PG1.DBF'!Q71</f>
        <v>0</v>
      </c>
      <c r="M61" s="651">
        <f>'ZZZ-PG1.DBF'!R71</f>
        <v>0</v>
      </c>
      <c r="N61" s="322"/>
      <c r="O61" s="322"/>
      <c r="Q61" s="322"/>
      <c r="R61" s="322"/>
      <c r="S61" s="322"/>
      <c r="T61" s="322"/>
      <c r="U61" s="322"/>
      <c r="V61" s="322"/>
      <c r="W61" s="322"/>
      <c r="X61" s="322"/>
    </row>
    <row r="62" spans="1:24">
      <c r="A62" s="639" t="s">
        <v>479</v>
      </c>
      <c r="B62" s="647"/>
      <c r="C62" s="650">
        <f>'ZZZ-PG1.DBF'!H72</f>
        <v>0</v>
      </c>
      <c r="D62" s="651">
        <f>'ZZZ-PG1.DBF'!I72</f>
        <v>0</v>
      </c>
      <c r="E62" s="651">
        <f>'ZZZ-PG1.DBF'!J72</f>
        <v>0</v>
      </c>
      <c r="F62" s="651">
        <f>'ZZZ-PG1.DBF'!K72</f>
        <v>0</v>
      </c>
      <c r="G62" s="651">
        <f>'ZZZ-PG1.DBF'!L72</f>
        <v>0</v>
      </c>
      <c r="H62" s="651">
        <f>'ZZZ-PG1.DBF'!M72</f>
        <v>0</v>
      </c>
      <c r="I62" s="651">
        <f>'ZZZ-PG1.DBF'!N72</f>
        <v>0</v>
      </c>
      <c r="J62" s="651">
        <f>'ZZZ-PG1.DBF'!O72</f>
        <v>0</v>
      </c>
      <c r="K62" s="651">
        <f>'ZZZ-PG1.DBF'!P72</f>
        <v>0</v>
      </c>
      <c r="L62" s="651">
        <f>'ZZZ-PG1.DBF'!Q72</f>
        <v>0</v>
      </c>
      <c r="M62" s="651">
        <f>'ZZZ-PG1.DBF'!R72</f>
        <v>0</v>
      </c>
      <c r="N62" s="322"/>
      <c r="O62" s="322"/>
      <c r="Q62" s="322"/>
      <c r="R62" s="322"/>
      <c r="S62" s="322"/>
      <c r="T62" s="322"/>
      <c r="U62" s="322"/>
      <c r="V62" s="322"/>
      <c r="W62" s="322"/>
      <c r="X62" s="322"/>
    </row>
    <row r="63" spans="1:24">
      <c r="A63" s="639" t="s">
        <v>593</v>
      </c>
      <c r="B63" s="647"/>
      <c r="C63" s="650">
        <f>'ZZZ-PG1.DBF'!H73</f>
        <v>0</v>
      </c>
      <c r="D63" s="651">
        <f>'ZZZ-PG1.DBF'!I73</f>
        <v>0</v>
      </c>
      <c r="E63" s="651">
        <f>'ZZZ-PG1.DBF'!J73</f>
        <v>0</v>
      </c>
      <c r="F63" s="651">
        <f>'ZZZ-PG1.DBF'!K73</f>
        <v>0</v>
      </c>
      <c r="G63" s="651">
        <f>'ZZZ-PG1.DBF'!L73</f>
        <v>0</v>
      </c>
      <c r="H63" s="651">
        <f>'ZZZ-PG1.DBF'!M73</f>
        <v>0</v>
      </c>
      <c r="I63" s="651">
        <f>'ZZZ-PG1.DBF'!N73</f>
        <v>0</v>
      </c>
      <c r="J63" s="651">
        <f>'ZZZ-PG1.DBF'!O73</f>
        <v>0</v>
      </c>
      <c r="K63" s="651">
        <f>'ZZZ-PG1.DBF'!P73</f>
        <v>0</v>
      </c>
      <c r="L63" s="651">
        <f>'ZZZ-PG1.DBF'!Q73</f>
        <v>0</v>
      </c>
      <c r="M63" s="651">
        <f>'ZZZ-PG1.DBF'!R73</f>
        <v>0</v>
      </c>
      <c r="N63" s="322"/>
      <c r="O63" s="322"/>
      <c r="Q63" s="322"/>
      <c r="R63" s="322"/>
      <c r="S63" s="322"/>
      <c r="T63" s="322"/>
      <c r="U63" s="322"/>
      <c r="V63" s="322"/>
      <c r="W63" s="322"/>
      <c r="X63" s="322"/>
    </row>
    <row r="64" spans="1:24" ht="14.25" customHeight="1">
      <c r="A64" s="626" t="s">
        <v>112</v>
      </c>
      <c r="B64" s="647"/>
      <c r="C64" s="658" t="s">
        <v>33</v>
      </c>
      <c r="D64" s="652">
        <f>'ZZZ-PG1.DBF'!I74</f>
        <v>0</v>
      </c>
      <c r="E64" s="652">
        <f>'ZZZ-PG1.DBF'!J74</f>
        <v>0</v>
      </c>
      <c r="F64" s="652">
        <f>'ZZZ-PG1.DBF'!K74</f>
        <v>0</v>
      </c>
      <c r="G64" s="652">
        <f>'ZZZ-PG1.DBF'!L74</f>
        <v>0</v>
      </c>
      <c r="H64" s="652">
        <f>'ZZZ-PG1.DBF'!M74</f>
        <v>0</v>
      </c>
      <c r="I64" s="652">
        <f>'ZZZ-PG1.DBF'!N74</f>
        <v>0</v>
      </c>
      <c r="J64" s="652">
        <f>'ZZZ-PG1.DBF'!O74</f>
        <v>0</v>
      </c>
      <c r="K64" s="652">
        <f>'ZZZ-PG1.DBF'!P74</f>
        <v>0</v>
      </c>
      <c r="L64" s="652">
        <f>'ZZZ-PG1.DBF'!Q74</f>
        <v>0</v>
      </c>
      <c r="M64" s="652">
        <f>'ZZZ-PG1.DBF'!R74</f>
        <v>0</v>
      </c>
      <c r="N64" s="322"/>
      <c r="O64" s="322"/>
      <c r="Q64" s="322"/>
      <c r="R64" s="322"/>
      <c r="S64" s="322"/>
      <c r="T64" s="322"/>
      <c r="U64" s="322"/>
      <c r="V64" s="322"/>
      <c r="W64" s="322"/>
      <c r="X64" s="322"/>
    </row>
    <row r="65" spans="1:24" ht="28.5" customHeight="1" thickBot="1">
      <c r="A65" s="626" t="s">
        <v>605</v>
      </c>
      <c r="B65" s="647"/>
      <c r="C65" s="659" t="s">
        <v>33</v>
      </c>
      <c r="D65" s="659">
        <f>'ZZZ-PG1.DBF'!I76</f>
        <v>9021000</v>
      </c>
      <c r="E65" s="659">
        <f>'ZZZ-PG1.DBF'!J76</f>
        <v>-130060</v>
      </c>
      <c r="F65" s="659">
        <f>'ZZZ-PG1.DBF'!K76</f>
        <v>0</v>
      </c>
      <c r="G65" s="659">
        <f>'ZZZ-PG1.DBF'!L76</f>
        <v>8890940</v>
      </c>
      <c r="H65" s="659">
        <f>'ZZZ-PG1.DBF'!M76</f>
        <v>8329097</v>
      </c>
      <c r="I65" s="659">
        <f>'ZZZ-PG1.DBF'!N76</f>
        <v>0</v>
      </c>
      <c r="J65" s="659">
        <f>'ZZZ-PG1.DBF'!O76</f>
        <v>8329097</v>
      </c>
      <c r="K65" s="659">
        <f>'ZZZ-PG1.DBF'!P76</f>
        <v>561843</v>
      </c>
      <c r="L65" s="659">
        <f>'ZZZ-PG1.DBF'!Q76</f>
        <v>6.32</v>
      </c>
      <c r="M65" s="659">
        <f>'ZZZ-PG1.DBF'!R76</f>
        <v>0</v>
      </c>
      <c r="N65" s="322"/>
      <c r="O65" s="322"/>
      <c r="Q65" s="322"/>
      <c r="R65" s="322"/>
      <c r="S65" s="322"/>
      <c r="T65" s="322"/>
      <c r="U65" s="322"/>
      <c r="V65" s="322"/>
      <c r="W65" s="322"/>
      <c r="X65" s="322"/>
    </row>
    <row r="66" spans="1:24" ht="20.25" customHeight="1">
      <c r="A66" s="643" t="s">
        <v>3</v>
      </c>
      <c r="B66" s="649"/>
      <c r="C66" s="650"/>
      <c r="D66" s="651"/>
      <c r="E66" s="651"/>
      <c r="F66" s="651"/>
      <c r="G66" s="651"/>
      <c r="H66" s="651"/>
      <c r="I66" s="651"/>
      <c r="J66" s="651"/>
      <c r="K66" s="651"/>
      <c r="L66" s="651"/>
      <c r="M66" s="651"/>
      <c r="N66" s="322"/>
      <c r="O66" s="322"/>
      <c r="Q66" s="322"/>
      <c r="R66" s="322"/>
      <c r="S66" s="322"/>
      <c r="T66" s="322"/>
      <c r="U66" s="322"/>
      <c r="V66" s="322"/>
      <c r="W66" s="322"/>
      <c r="X66" s="322"/>
    </row>
    <row r="67" spans="1:24" ht="33" customHeight="1">
      <c r="A67" s="626" t="s">
        <v>114</v>
      </c>
      <c r="B67" s="661"/>
      <c r="C67" s="650"/>
      <c r="D67" s="651"/>
      <c r="E67" s="651"/>
      <c r="F67" s="651"/>
      <c r="G67" s="651"/>
      <c r="H67" s="651"/>
      <c r="I67" s="651"/>
      <c r="J67" s="651"/>
      <c r="K67" s="651"/>
      <c r="L67" s="651"/>
      <c r="M67" s="651"/>
      <c r="N67" s="322"/>
      <c r="O67" s="322"/>
      <c r="Q67" s="322"/>
      <c r="R67" s="322"/>
      <c r="S67" s="322"/>
      <c r="T67" s="322"/>
      <c r="U67" s="322"/>
      <c r="V67" s="322"/>
      <c r="W67" s="322"/>
      <c r="X67" s="322"/>
    </row>
    <row r="68" spans="1:24" ht="17.25" customHeight="1">
      <c r="A68" s="626" t="s">
        <v>319</v>
      </c>
      <c r="B68" s="596" t="s">
        <v>672</v>
      </c>
      <c r="C68" s="650"/>
      <c r="D68" s="651"/>
      <c r="E68" s="651"/>
      <c r="F68" s="651"/>
      <c r="G68" s="651"/>
      <c r="H68" s="651"/>
      <c r="I68" s="651"/>
      <c r="J68" s="651"/>
      <c r="K68" s="651"/>
      <c r="L68" s="651"/>
      <c r="M68" s="651"/>
      <c r="N68" s="322"/>
      <c r="O68" s="322"/>
      <c r="Q68" s="322"/>
      <c r="R68" s="322"/>
      <c r="S68" s="322"/>
      <c r="T68" s="322"/>
      <c r="U68" s="322"/>
      <c r="V68" s="322"/>
      <c r="W68" s="322"/>
      <c r="X68" s="322"/>
    </row>
    <row r="69" spans="1:24" ht="30">
      <c r="A69" s="639" t="s">
        <v>115</v>
      </c>
      <c r="B69" s="647"/>
      <c r="C69" s="650" t="str">
        <f>'ZZZ-PG1.DBF'!H83</f>
        <v>23</v>
      </c>
      <c r="D69" s="651">
        <f>'ZZZ-PG1.DBF'!I83</f>
        <v>800000</v>
      </c>
      <c r="E69" s="651">
        <f>'ZZZ-PG1.DBF'!J83</f>
        <v>0</v>
      </c>
      <c r="F69" s="651">
        <f>'ZZZ-PG1.DBF'!K83</f>
        <v>0</v>
      </c>
      <c r="G69" s="651">
        <f>'ZZZ-PG1.DBF'!L83</f>
        <v>800000</v>
      </c>
      <c r="H69" s="651">
        <f>'ZZZ-PG1.DBF'!M83</f>
        <v>208983</v>
      </c>
      <c r="I69" s="651">
        <f>'ZZZ-PG1.DBF'!N83</f>
        <v>0</v>
      </c>
      <c r="J69" s="651">
        <f>'ZZZ-PG1.DBF'!O83</f>
        <v>208983</v>
      </c>
      <c r="K69" s="651">
        <f>'ZZZ-PG1.DBF'!P83</f>
        <v>591017</v>
      </c>
      <c r="L69" s="651">
        <f>'ZZZ-PG1.DBF'!Q83</f>
        <v>73.88</v>
      </c>
      <c r="M69" s="651" t="s">
        <v>1444</v>
      </c>
      <c r="N69" s="322"/>
      <c r="O69" s="322"/>
      <c r="Q69" s="322"/>
      <c r="R69" s="322"/>
      <c r="S69" s="322"/>
      <c r="T69" s="322"/>
      <c r="U69" s="322"/>
      <c r="V69" s="322"/>
      <c r="W69" s="322"/>
      <c r="X69" s="322"/>
    </row>
    <row r="70" spans="1:24" ht="17.25" customHeight="1">
      <c r="A70" s="639" t="s">
        <v>116</v>
      </c>
      <c r="B70" s="647"/>
      <c r="C70" s="650">
        <f>'ZZZ-PG1.DBF'!H84</f>
        <v>0</v>
      </c>
      <c r="D70" s="651">
        <f>'ZZZ-PG1.DBF'!I84</f>
        <v>0</v>
      </c>
      <c r="E70" s="651">
        <f>'ZZZ-PG1.DBF'!J84</f>
        <v>0</v>
      </c>
      <c r="F70" s="651">
        <f>'ZZZ-PG1.DBF'!K84</f>
        <v>0</v>
      </c>
      <c r="G70" s="651">
        <f>'ZZZ-PG1.DBF'!L84</f>
        <v>0</v>
      </c>
      <c r="H70" s="651">
        <f>'ZZZ-PG1.DBF'!M84</f>
        <v>0</v>
      </c>
      <c r="I70" s="651">
        <f>'ZZZ-PG1.DBF'!N84</f>
        <v>0</v>
      </c>
      <c r="J70" s="651">
        <f>'ZZZ-PG1.DBF'!O84</f>
        <v>0</v>
      </c>
      <c r="K70" s="651">
        <f>'ZZZ-PG1.DBF'!P84</f>
        <v>0</v>
      </c>
      <c r="L70" s="651">
        <f>'ZZZ-PG1.DBF'!Q84</f>
        <v>0</v>
      </c>
      <c r="M70" s="651">
        <f>'ZZZ-PG1.DBF'!R84</f>
        <v>0</v>
      </c>
      <c r="N70" s="322"/>
      <c r="O70" s="322"/>
      <c r="Q70" s="322"/>
      <c r="R70" s="322"/>
      <c r="S70" s="322"/>
      <c r="T70" s="322"/>
      <c r="U70" s="322"/>
      <c r="V70" s="322"/>
      <c r="W70" s="322"/>
      <c r="X70" s="322"/>
    </row>
    <row r="71" spans="1:24">
      <c r="A71" s="639" t="s">
        <v>117</v>
      </c>
      <c r="B71" s="647"/>
      <c r="C71" s="650">
        <f>'ZZZ-PG1.DBF'!H85</f>
        <v>0</v>
      </c>
      <c r="D71" s="651">
        <f>'ZZZ-PG1.DBF'!I85</f>
        <v>0</v>
      </c>
      <c r="E71" s="651">
        <f>'ZZZ-PG1.DBF'!J85</f>
        <v>0</v>
      </c>
      <c r="F71" s="651">
        <f>'ZZZ-PG1.DBF'!K85</f>
        <v>0</v>
      </c>
      <c r="G71" s="651">
        <f>'ZZZ-PG1.DBF'!L85</f>
        <v>0</v>
      </c>
      <c r="H71" s="651">
        <f>'ZZZ-PG1.DBF'!M85</f>
        <v>0</v>
      </c>
      <c r="I71" s="651">
        <f>'ZZZ-PG1.DBF'!N85</f>
        <v>0</v>
      </c>
      <c r="J71" s="651">
        <f>'ZZZ-PG1.DBF'!O85</f>
        <v>0</v>
      </c>
      <c r="K71" s="651">
        <f>'ZZZ-PG1.DBF'!P85</f>
        <v>0</v>
      </c>
      <c r="L71" s="651">
        <f>'ZZZ-PG1.DBF'!Q85</f>
        <v>0</v>
      </c>
      <c r="M71" s="651">
        <f>'ZZZ-PG1.DBF'!R85</f>
        <v>0</v>
      </c>
      <c r="N71" s="322"/>
      <c r="O71" s="322"/>
      <c r="Q71" s="322"/>
      <c r="R71" s="322"/>
      <c r="S71" s="322"/>
      <c r="T71" s="322"/>
      <c r="U71" s="322"/>
      <c r="V71" s="322"/>
      <c r="W71" s="322"/>
      <c r="X71" s="322"/>
    </row>
    <row r="72" spans="1:24" s="579" customFormat="1">
      <c r="A72" s="863" t="s">
        <v>594</v>
      </c>
      <c r="B72" s="864"/>
      <c r="C72" s="861">
        <f>'ZZZ-PG1.DBF'!H86</f>
        <v>0</v>
      </c>
      <c r="D72" s="666">
        <f>'ZZZ-PG1.DBF'!I86</f>
        <v>0</v>
      </c>
      <c r="E72" s="666">
        <f>'ZZZ-PG1.DBF'!J86</f>
        <v>0</v>
      </c>
      <c r="F72" s="666">
        <f>'ZZZ-PG1.DBF'!K86</f>
        <v>0</v>
      </c>
      <c r="G72" s="666">
        <f>'ZZZ-PG1.DBF'!L86</f>
        <v>0</v>
      </c>
      <c r="H72" s="666">
        <f>'ZZZ-PG1.DBF'!M86</f>
        <v>0</v>
      </c>
      <c r="I72" s="666">
        <f>'ZZZ-PG1.DBF'!N86</f>
        <v>0</v>
      </c>
      <c r="J72" s="666">
        <f>'ZZZ-PG1.DBF'!O86</f>
        <v>0</v>
      </c>
      <c r="K72" s="666">
        <f>'ZZZ-PG1.DBF'!P86</f>
        <v>0</v>
      </c>
      <c r="L72" s="666">
        <f>'ZZZ-PG1.DBF'!Q86</f>
        <v>0</v>
      </c>
      <c r="M72" s="666">
        <f>'ZZZ-PG1.DBF'!R86</f>
        <v>0</v>
      </c>
      <c r="N72" s="862"/>
      <c r="O72" s="862"/>
      <c r="Q72" s="862"/>
      <c r="R72" s="862"/>
      <c r="S72" s="862"/>
      <c r="T72" s="862"/>
      <c r="U72" s="862"/>
      <c r="V72" s="862"/>
      <c r="W72" s="862"/>
      <c r="X72" s="862"/>
    </row>
    <row r="73" spans="1:24">
      <c r="A73" s="639" t="s">
        <v>595</v>
      </c>
      <c r="B73" s="647"/>
      <c r="C73" s="650">
        <f>'ZZZ-PG1.DBF'!H87</f>
        <v>0</v>
      </c>
      <c r="D73" s="651">
        <f>'ZZZ-PG1.DBF'!I87</f>
        <v>0</v>
      </c>
      <c r="E73" s="651">
        <f>'ZZZ-PG1.DBF'!J87</f>
        <v>0</v>
      </c>
      <c r="F73" s="651">
        <f>'ZZZ-PG1.DBF'!K87</f>
        <v>0</v>
      </c>
      <c r="G73" s="651">
        <f>'ZZZ-PG1.DBF'!L87</f>
        <v>0</v>
      </c>
      <c r="H73" s="651">
        <f>'ZZZ-PG1.DBF'!M87</f>
        <v>0</v>
      </c>
      <c r="I73" s="651">
        <f>'ZZZ-PG1.DBF'!N87</f>
        <v>0</v>
      </c>
      <c r="J73" s="651">
        <f>'ZZZ-PG1.DBF'!O87</f>
        <v>0</v>
      </c>
      <c r="K73" s="651">
        <f>'ZZZ-PG1.DBF'!P87</f>
        <v>0</v>
      </c>
      <c r="L73" s="651">
        <f>'ZZZ-PG1.DBF'!Q87</f>
        <v>0</v>
      </c>
      <c r="M73" s="651">
        <f>'ZZZ-PG1.DBF'!R87</f>
        <v>0</v>
      </c>
      <c r="N73" s="322"/>
      <c r="O73" s="322"/>
      <c r="Q73" s="322"/>
      <c r="R73" s="322"/>
      <c r="S73" s="322"/>
      <c r="T73" s="322"/>
      <c r="U73" s="322"/>
      <c r="V73" s="322"/>
      <c r="W73" s="322"/>
      <c r="X73" s="322"/>
    </row>
    <row r="74" spans="1:24">
      <c r="A74" s="639" t="s">
        <v>596</v>
      </c>
      <c r="B74" s="647"/>
      <c r="C74" s="650">
        <f>'ZZZ-PG1.DBF'!H88</f>
        <v>0</v>
      </c>
      <c r="D74" s="651">
        <f>'ZZZ-PG1.DBF'!I88</f>
        <v>0</v>
      </c>
      <c r="E74" s="651">
        <f>'ZZZ-PG1.DBF'!J88</f>
        <v>0</v>
      </c>
      <c r="F74" s="651">
        <f>'ZZZ-PG1.DBF'!K88</f>
        <v>0</v>
      </c>
      <c r="G74" s="651">
        <f>'ZZZ-PG1.DBF'!L88</f>
        <v>0</v>
      </c>
      <c r="H74" s="651">
        <f>'ZZZ-PG1.DBF'!M88</f>
        <v>0</v>
      </c>
      <c r="I74" s="651">
        <f>'ZZZ-PG1.DBF'!N88</f>
        <v>0</v>
      </c>
      <c r="J74" s="651">
        <f>'ZZZ-PG1.DBF'!O88</f>
        <v>0</v>
      </c>
      <c r="K74" s="651">
        <f>'ZZZ-PG1.DBF'!P88</f>
        <v>0</v>
      </c>
      <c r="L74" s="651">
        <f>'ZZZ-PG1.DBF'!Q88</f>
        <v>0</v>
      </c>
      <c r="M74" s="651">
        <f>'ZZZ-PG1.DBF'!R88</f>
        <v>0</v>
      </c>
      <c r="N74" s="322"/>
      <c r="O74" s="322"/>
      <c r="Q74" s="322"/>
      <c r="R74" s="322"/>
      <c r="S74" s="322"/>
      <c r="T74" s="322"/>
      <c r="U74" s="322"/>
      <c r="V74" s="322"/>
      <c r="W74" s="322"/>
      <c r="X74" s="322"/>
    </row>
    <row r="75" spans="1:24">
      <c r="A75" s="626" t="s">
        <v>118</v>
      </c>
      <c r="B75" s="647"/>
      <c r="C75" s="650" t="s">
        <v>33</v>
      </c>
      <c r="D75" s="652">
        <f>'ZZZ-PG1.DBF'!I89</f>
        <v>800000</v>
      </c>
      <c r="E75" s="652">
        <f>'ZZZ-PG1.DBF'!J89</f>
        <v>0</v>
      </c>
      <c r="F75" s="652">
        <f>'ZZZ-PG1.DBF'!K89</f>
        <v>0</v>
      </c>
      <c r="G75" s="652">
        <f>'ZZZ-PG1.DBF'!L89</f>
        <v>800000</v>
      </c>
      <c r="H75" s="652">
        <f>'ZZZ-PG1.DBF'!M89</f>
        <v>208983</v>
      </c>
      <c r="I75" s="652">
        <f>'ZZZ-PG1.DBF'!N89</f>
        <v>0</v>
      </c>
      <c r="J75" s="652">
        <f>'ZZZ-PG1.DBF'!O89</f>
        <v>208983</v>
      </c>
      <c r="K75" s="652">
        <f>'ZZZ-PG1.DBF'!P89</f>
        <v>591017</v>
      </c>
      <c r="L75" s="652">
        <f>'ZZZ-PG1.DBF'!Q89</f>
        <v>73.88</v>
      </c>
      <c r="M75" s="651">
        <f>'ZZZ-PG1.DBF'!R89</f>
        <v>0</v>
      </c>
      <c r="N75" s="322"/>
      <c r="O75" s="322"/>
      <c r="Q75" s="322"/>
      <c r="R75" s="322"/>
      <c r="S75" s="322"/>
      <c r="T75" s="322"/>
      <c r="U75" s="322"/>
      <c r="V75" s="322"/>
      <c r="W75" s="322"/>
      <c r="X75" s="322"/>
    </row>
    <row r="76" spans="1:24">
      <c r="A76" s="626" t="s">
        <v>229</v>
      </c>
      <c r="B76" s="596" t="s">
        <v>673</v>
      </c>
      <c r="C76" s="650"/>
      <c r="D76" s="651"/>
      <c r="E76" s="651"/>
      <c r="F76" s="651"/>
      <c r="G76" s="651"/>
      <c r="H76" s="651"/>
      <c r="I76" s="651"/>
      <c r="J76" s="651"/>
      <c r="K76" s="651"/>
      <c r="L76" s="651"/>
      <c r="M76" s="651"/>
      <c r="N76" s="322"/>
      <c r="O76" s="322"/>
      <c r="Q76" s="322"/>
      <c r="R76" s="322"/>
      <c r="S76" s="322"/>
      <c r="T76" s="322"/>
      <c r="U76" s="322"/>
      <c r="V76" s="322"/>
      <c r="W76" s="322"/>
      <c r="X76" s="322"/>
    </row>
    <row r="77" spans="1:24">
      <c r="A77" s="639" t="s">
        <v>119</v>
      </c>
      <c r="B77" s="647"/>
      <c r="C77" s="650">
        <f>'ZZZ-PG1.DBF'!H92</f>
        <v>0</v>
      </c>
      <c r="D77" s="651">
        <f>'ZZZ-PG1.DBF'!I92</f>
        <v>0</v>
      </c>
      <c r="E77" s="651">
        <f>'ZZZ-PG1.DBF'!J92</f>
        <v>0</v>
      </c>
      <c r="F77" s="651">
        <f>'ZZZ-PG1.DBF'!K92</f>
        <v>0</v>
      </c>
      <c r="G77" s="651">
        <f>'ZZZ-PG1.DBF'!L92</f>
        <v>0</v>
      </c>
      <c r="H77" s="651">
        <f>'ZZZ-PG1.DBF'!M92</f>
        <v>0</v>
      </c>
      <c r="I77" s="651">
        <f>'ZZZ-PG1.DBF'!N92</f>
        <v>0</v>
      </c>
      <c r="J77" s="651">
        <f>'ZZZ-PG1.DBF'!O92</f>
        <v>0</v>
      </c>
      <c r="K77" s="651">
        <f>'ZZZ-PG1.DBF'!P92</f>
        <v>0</v>
      </c>
      <c r="L77" s="651">
        <f>'ZZZ-PG1.DBF'!Q92</f>
        <v>0</v>
      </c>
      <c r="M77" s="651">
        <f>'ZZZ-PG1.DBF'!R92</f>
        <v>0</v>
      </c>
      <c r="N77" s="322"/>
      <c r="O77" s="322"/>
      <c r="Q77" s="322"/>
      <c r="R77" s="322"/>
      <c r="S77" s="322"/>
      <c r="T77" s="322"/>
      <c r="U77" s="322"/>
      <c r="V77" s="322"/>
      <c r="W77" s="322"/>
      <c r="X77" s="322"/>
    </row>
    <row r="78" spans="1:24" ht="30">
      <c r="A78" s="639" t="s">
        <v>120</v>
      </c>
      <c r="B78" s="647"/>
      <c r="C78" s="650" t="str">
        <f>'ZZZ-PG1.DBF'!H93</f>
        <v>23</v>
      </c>
      <c r="D78" s="651">
        <f>'ZZZ-PG1.DBF'!I93</f>
        <v>200000</v>
      </c>
      <c r="E78" s="651">
        <f>'ZZZ-PG1.DBF'!J93</f>
        <v>0</v>
      </c>
      <c r="F78" s="651">
        <f>'ZZZ-PG1.DBF'!K93</f>
        <v>0</v>
      </c>
      <c r="G78" s="651">
        <f>'ZZZ-PG1.DBF'!L93</f>
        <v>200000</v>
      </c>
      <c r="H78" s="651">
        <f>'ZZZ-PG1.DBF'!M93</f>
        <v>0</v>
      </c>
      <c r="I78" s="651">
        <f>'ZZZ-PG1.DBF'!N93</f>
        <v>0</v>
      </c>
      <c r="J78" s="651">
        <f>'ZZZ-PG1.DBF'!O93</f>
        <v>0</v>
      </c>
      <c r="K78" s="651">
        <f>'ZZZ-PG1.DBF'!P93</f>
        <v>200000</v>
      </c>
      <c r="L78" s="651">
        <f>'ZZZ-PG1.DBF'!Q93</f>
        <v>100</v>
      </c>
      <c r="M78" s="651" t="s">
        <v>1445</v>
      </c>
      <c r="N78" s="322"/>
      <c r="O78" s="322"/>
      <c r="Q78" s="322"/>
      <c r="R78" s="322"/>
      <c r="S78" s="322"/>
      <c r="T78" s="322"/>
      <c r="U78" s="322"/>
      <c r="V78" s="322"/>
      <c r="W78" s="322"/>
      <c r="X78" s="322"/>
    </row>
    <row r="79" spans="1:24" ht="17.25" customHeight="1">
      <c r="A79" s="639" t="s">
        <v>121</v>
      </c>
      <c r="B79" s="647"/>
      <c r="C79" s="650">
        <f>'ZZZ-PG1.DBF'!H94</f>
        <v>0</v>
      </c>
      <c r="D79" s="651">
        <f>'ZZZ-PG1.DBF'!I94</f>
        <v>0</v>
      </c>
      <c r="E79" s="651">
        <f>'ZZZ-PG1.DBF'!J94</f>
        <v>0</v>
      </c>
      <c r="F79" s="651">
        <f>'ZZZ-PG1.DBF'!K94</f>
        <v>0</v>
      </c>
      <c r="G79" s="651">
        <f>'ZZZ-PG1.DBF'!L94</f>
        <v>0</v>
      </c>
      <c r="H79" s="651">
        <f>'ZZZ-PG1.DBF'!M94</f>
        <v>0</v>
      </c>
      <c r="I79" s="651">
        <f>'ZZZ-PG1.DBF'!N94</f>
        <v>0</v>
      </c>
      <c r="J79" s="651">
        <f>'ZZZ-PG1.DBF'!O94</f>
        <v>0</v>
      </c>
      <c r="K79" s="651">
        <f>'ZZZ-PG1.DBF'!P94</f>
        <v>0</v>
      </c>
      <c r="L79" s="651">
        <f>'ZZZ-PG1.DBF'!Q94</f>
        <v>0</v>
      </c>
      <c r="M79" s="651">
        <f>'ZZZ-PG1.DBF'!R94</f>
        <v>0</v>
      </c>
      <c r="N79" s="322"/>
      <c r="O79" s="322"/>
      <c r="Q79" s="322"/>
      <c r="R79" s="322"/>
      <c r="S79" s="322"/>
      <c r="T79" s="322"/>
      <c r="U79" s="322"/>
      <c r="V79" s="322"/>
      <c r="W79" s="322"/>
      <c r="X79" s="322"/>
    </row>
    <row r="80" spans="1:24">
      <c r="A80" s="639" t="s">
        <v>122</v>
      </c>
      <c r="B80" s="647"/>
      <c r="C80" s="650">
        <f>'ZZZ-PG1.DBF'!H95</f>
        <v>0</v>
      </c>
      <c r="D80" s="651">
        <f>'ZZZ-PG1.DBF'!I95</f>
        <v>0</v>
      </c>
      <c r="E80" s="651">
        <f>'ZZZ-PG1.DBF'!J95</f>
        <v>0</v>
      </c>
      <c r="F80" s="651">
        <f>'ZZZ-PG1.DBF'!K95</f>
        <v>0</v>
      </c>
      <c r="G80" s="651">
        <f>'ZZZ-PG1.DBF'!L95</f>
        <v>0</v>
      </c>
      <c r="H80" s="651">
        <f>'ZZZ-PG1.DBF'!M95</f>
        <v>0</v>
      </c>
      <c r="I80" s="651">
        <f>'ZZZ-PG1.DBF'!N95</f>
        <v>0</v>
      </c>
      <c r="J80" s="651">
        <f>'ZZZ-PG1.DBF'!O95</f>
        <v>0</v>
      </c>
      <c r="K80" s="651">
        <f>'ZZZ-PG1.DBF'!P95</f>
        <v>0</v>
      </c>
      <c r="L80" s="651">
        <f>'ZZZ-PG1.DBF'!Q95</f>
        <v>0</v>
      </c>
      <c r="M80" s="651">
        <f>'ZZZ-PG1.DBF'!R95</f>
        <v>0</v>
      </c>
      <c r="N80" s="322"/>
      <c r="O80" s="322"/>
      <c r="Q80" s="322"/>
      <c r="R80" s="322"/>
      <c r="S80" s="322"/>
      <c r="T80" s="322"/>
      <c r="U80" s="322"/>
      <c r="V80" s="322"/>
      <c r="W80" s="322"/>
      <c r="X80" s="322"/>
    </row>
    <row r="81" spans="1:24">
      <c r="A81" s="639" t="s">
        <v>123</v>
      </c>
      <c r="B81" s="647"/>
      <c r="C81" s="650">
        <f>'ZZZ-PG1.DBF'!H96</f>
        <v>0</v>
      </c>
      <c r="D81" s="651">
        <f>'ZZZ-PG1.DBF'!I96</f>
        <v>0</v>
      </c>
      <c r="E81" s="651">
        <f>'ZZZ-PG1.DBF'!J96</f>
        <v>0</v>
      </c>
      <c r="F81" s="651">
        <f>'ZZZ-PG1.DBF'!K96</f>
        <v>0</v>
      </c>
      <c r="G81" s="651">
        <f>'ZZZ-PG1.DBF'!L96</f>
        <v>0</v>
      </c>
      <c r="H81" s="651">
        <f>'ZZZ-PG1.DBF'!M96</f>
        <v>0</v>
      </c>
      <c r="I81" s="651">
        <f>'ZZZ-PG1.DBF'!N96</f>
        <v>0</v>
      </c>
      <c r="J81" s="651">
        <f>'ZZZ-PG1.DBF'!O96</f>
        <v>0</v>
      </c>
      <c r="K81" s="651">
        <f>'ZZZ-PG1.DBF'!P96</f>
        <v>0</v>
      </c>
      <c r="L81" s="651">
        <f>'ZZZ-PG1.DBF'!Q96</f>
        <v>0</v>
      </c>
      <c r="M81" s="651">
        <f>'ZZZ-PG1.DBF'!R96</f>
        <v>0</v>
      </c>
      <c r="N81" s="322"/>
      <c r="O81" s="322"/>
      <c r="Q81" s="322"/>
      <c r="R81" s="322"/>
      <c r="S81" s="322"/>
      <c r="T81" s="322"/>
      <c r="U81" s="322"/>
      <c r="V81" s="322"/>
      <c r="W81" s="322"/>
      <c r="X81" s="322"/>
    </row>
    <row r="82" spans="1:24">
      <c r="A82" s="662" t="s">
        <v>597</v>
      </c>
      <c r="B82" s="661"/>
      <c r="C82" s="650">
        <f>'ZZZ-PG1.DBF'!H97</f>
        <v>0</v>
      </c>
      <c r="D82" s="651">
        <f>'ZZZ-PG1.DBF'!I97</f>
        <v>0</v>
      </c>
      <c r="E82" s="651">
        <f>'ZZZ-PG1.DBF'!J97</f>
        <v>0</v>
      </c>
      <c r="F82" s="651">
        <f>'ZZZ-PG1.DBF'!K97</f>
        <v>0</v>
      </c>
      <c r="G82" s="651">
        <f>'ZZZ-PG1.DBF'!L97</f>
        <v>0</v>
      </c>
      <c r="H82" s="651">
        <f>'ZZZ-PG1.DBF'!M97</f>
        <v>0</v>
      </c>
      <c r="I82" s="651">
        <f>'ZZZ-PG1.DBF'!N97</f>
        <v>0</v>
      </c>
      <c r="J82" s="651">
        <f>'ZZZ-PG1.DBF'!O97</f>
        <v>0</v>
      </c>
      <c r="K82" s="651">
        <f>'ZZZ-PG1.DBF'!P97</f>
        <v>0</v>
      </c>
      <c r="L82" s="651">
        <f>'ZZZ-PG1.DBF'!Q97</f>
        <v>0</v>
      </c>
      <c r="M82" s="651">
        <f>'ZZZ-PG1.DBF'!R97</f>
        <v>0</v>
      </c>
      <c r="N82" s="322"/>
      <c r="O82" s="322"/>
      <c r="Q82" s="322"/>
      <c r="R82" s="322"/>
      <c r="S82" s="322"/>
      <c r="T82" s="322"/>
      <c r="U82" s="322"/>
      <c r="V82" s="322"/>
      <c r="W82" s="322"/>
      <c r="X82" s="322"/>
    </row>
    <row r="83" spans="1:24">
      <c r="A83" s="639" t="s">
        <v>598</v>
      </c>
      <c r="B83" s="647"/>
      <c r="C83" s="650">
        <f>'ZZZ-PG1.DBF'!H98</f>
        <v>0</v>
      </c>
      <c r="D83" s="651">
        <f>'ZZZ-PG1.DBF'!I98</f>
        <v>0</v>
      </c>
      <c r="E83" s="651">
        <f>'ZZZ-PG1.DBF'!J98</f>
        <v>0</v>
      </c>
      <c r="F83" s="651">
        <f>'ZZZ-PG1.DBF'!K98</f>
        <v>0</v>
      </c>
      <c r="G83" s="651">
        <f>'ZZZ-PG1.DBF'!L98</f>
        <v>0</v>
      </c>
      <c r="H83" s="651">
        <f>'ZZZ-PG1.DBF'!M98</f>
        <v>0</v>
      </c>
      <c r="I83" s="651">
        <f>'ZZZ-PG1.DBF'!N98</f>
        <v>0</v>
      </c>
      <c r="J83" s="651">
        <f>'ZZZ-PG1.DBF'!O98</f>
        <v>0</v>
      </c>
      <c r="K83" s="651">
        <f>'ZZZ-PG1.DBF'!P98</f>
        <v>0</v>
      </c>
      <c r="L83" s="651">
        <f>'ZZZ-PG1.DBF'!Q98</f>
        <v>0</v>
      </c>
      <c r="M83" s="651">
        <f>'ZZZ-PG1.DBF'!R98</f>
        <v>0</v>
      </c>
      <c r="N83" s="322"/>
      <c r="O83" s="322"/>
      <c r="Q83" s="322"/>
      <c r="R83" s="322"/>
      <c r="S83" s="322"/>
      <c r="T83" s="322"/>
      <c r="U83" s="322"/>
      <c r="V83" s="322"/>
      <c r="W83" s="322"/>
      <c r="X83" s="322"/>
    </row>
    <row r="84" spans="1:24">
      <c r="A84" s="639" t="s">
        <v>599</v>
      </c>
      <c r="B84" s="647"/>
      <c r="C84" s="650">
        <f>'ZZZ-PG1.DBF'!H99</f>
        <v>0</v>
      </c>
      <c r="D84" s="651">
        <f>'ZZZ-PG1.DBF'!I99</f>
        <v>0</v>
      </c>
      <c r="E84" s="651">
        <f>'ZZZ-PG1.DBF'!J99</f>
        <v>0</v>
      </c>
      <c r="F84" s="651">
        <f>'ZZZ-PG1.DBF'!K99</f>
        <v>0</v>
      </c>
      <c r="G84" s="651">
        <f>'ZZZ-PG1.DBF'!L99</f>
        <v>0</v>
      </c>
      <c r="H84" s="651">
        <f>'ZZZ-PG1.DBF'!M99</f>
        <v>0</v>
      </c>
      <c r="I84" s="651">
        <f>'ZZZ-PG1.DBF'!N99</f>
        <v>0</v>
      </c>
      <c r="J84" s="651">
        <f>'ZZZ-PG1.DBF'!O99</f>
        <v>0</v>
      </c>
      <c r="K84" s="651">
        <f>'ZZZ-PG1.DBF'!P99</f>
        <v>0</v>
      </c>
      <c r="L84" s="651">
        <f>'ZZZ-PG1.DBF'!Q99</f>
        <v>0</v>
      </c>
      <c r="M84" s="651">
        <f>'ZZZ-PG1.DBF'!R99</f>
        <v>0</v>
      </c>
      <c r="N84" s="322"/>
      <c r="O84" s="322"/>
      <c r="Q84" s="322"/>
      <c r="R84" s="322"/>
      <c r="S84" s="322"/>
      <c r="T84" s="322"/>
      <c r="U84" s="322"/>
      <c r="V84" s="322"/>
      <c r="W84" s="322"/>
      <c r="X84" s="322"/>
    </row>
    <row r="85" spans="1:24">
      <c r="A85" s="639" t="s">
        <v>600</v>
      </c>
      <c r="B85" s="647"/>
      <c r="C85" s="650">
        <f>'ZZZ-PG1.DBF'!H100</f>
        <v>0</v>
      </c>
      <c r="D85" s="651">
        <f>'ZZZ-PG1.DBF'!I100</f>
        <v>0</v>
      </c>
      <c r="E85" s="651">
        <f>'ZZZ-PG1.DBF'!J100</f>
        <v>0</v>
      </c>
      <c r="F85" s="651">
        <f>'ZZZ-PG1.DBF'!K100</f>
        <v>0</v>
      </c>
      <c r="G85" s="651">
        <f>'ZZZ-PG1.DBF'!L100</f>
        <v>0</v>
      </c>
      <c r="H85" s="651">
        <f>'ZZZ-PG1.DBF'!M100</f>
        <v>0</v>
      </c>
      <c r="I85" s="651">
        <f>'ZZZ-PG1.DBF'!N100</f>
        <v>0</v>
      </c>
      <c r="J85" s="651">
        <f>'ZZZ-PG1.DBF'!O100</f>
        <v>0</v>
      </c>
      <c r="K85" s="651">
        <f>'ZZZ-PG1.DBF'!P100</f>
        <v>0</v>
      </c>
      <c r="L85" s="651">
        <f>'ZZZ-PG1.DBF'!Q100</f>
        <v>0</v>
      </c>
      <c r="M85" s="651">
        <f>'ZZZ-PG1.DBF'!R100</f>
        <v>0</v>
      </c>
      <c r="N85" s="322"/>
      <c r="O85" s="322"/>
      <c r="Q85" s="322"/>
      <c r="R85" s="322"/>
      <c r="S85" s="322"/>
      <c r="T85" s="322"/>
      <c r="U85" s="322"/>
      <c r="V85" s="322"/>
      <c r="W85" s="322"/>
      <c r="X85" s="322"/>
    </row>
    <row r="86" spans="1:24">
      <c r="A86" s="626" t="s">
        <v>124</v>
      </c>
      <c r="B86" s="647"/>
      <c r="C86" s="650" t="s">
        <v>33</v>
      </c>
      <c r="D86" s="652">
        <f>'ZZZ-PG1.DBF'!I101</f>
        <v>200000</v>
      </c>
      <c r="E86" s="652">
        <f>'ZZZ-PG1.DBF'!J101</f>
        <v>0</v>
      </c>
      <c r="F86" s="652">
        <f>'ZZZ-PG1.DBF'!K101</f>
        <v>0</v>
      </c>
      <c r="G86" s="652">
        <f>'ZZZ-PG1.DBF'!L101</f>
        <v>200000</v>
      </c>
      <c r="H86" s="652">
        <f>'ZZZ-PG1.DBF'!M101</f>
        <v>0</v>
      </c>
      <c r="I86" s="652">
        <f>'ZZZ-PG1.DBF'!N101</f>
        <v>0</v>
      </c>
      <c r="J86" s="652">
        <f>'ZZZ-PG1.DBF'!O101</f>
        <v>0</v>
      </c>
      <c r="K86" s="652">
        <f>'ZZZ-PG1.DBF'!P101</f>
        <v>200000</v>
      </c>
      <c r="L86" s="652">
        <f>'ZZZ-PG1.DBF'!Q101</f>
        <v>100</v>
      </c>
      <c r="M86" s="652">
        <f>'ZZZ-PG1.DBF'!R101</f>
        <v>0</v>
      </c>
      <c r="N86" s="322"/>
      <c r="O86" s="322"/>
      <c r="Q86" s="322"/>
      <c r="R86" s="322"/>
      <c r="S86" s="322"/>
      <c r="T86" s="322"/>
      <c r="U86" s="322"/>
      <c r="V86" s="322"/>
      <c r="W86" s="322"/>
      <c r="X86" s="322"/>
    </row>
    <row r="87" spans="1:24">
      <c r="A87" s="626" t="s">
        <v>4</v>
      </c>
      <c r="B87" s="596" t="s">
        <v>764</v>
      </c>
      <c r="C87" s="650"/>
      <c r="D87" s="651"/>
      <c r="E87" s="651"/>
      <c r="F87" s="651"/>
      <c r="G87" s="651"/>
      <c r="H87" s="651"/>
      <c r="I87" s="651"/>
      <c r="J87" s="651"/>
      <c r="K87" s="651"/>
      <c r="L87" s="651"/>
      <c r="M87" s="651"/>
      <c r="N87" s="322"/>
      <c r="O87" s="322"/>
      <c r="Q87" s="322"/>
      <c r="R87" s="322"/>
      <c r="S87" s="322"/>
      <c r="T87" s="322"/>
      <c r="U87" s="322"/>
      <c r="V87" s="322"/>
      <c r="W87" s="322"/>
      <c r="X87" s="322"/>
    </row>
    <row r="88" spans="1:24">
      <c r="A88" s="639" t="s">
        <v>125</v>
      </c>
      <c r="B88" s="596"/>
      <c r="C88" s="650">
        <f>'ZZZ-PG1.DBF'!H104</f>
        <v>0</v>
      </c>
      <c r="D88" s="651">
        <f>'ZZZ-PG1.DBF'!I104</f>
        <v>0</v>
      </c>
      <c r="E88" s="651">
        <f>'ZZZ-PG1.DBF'!J104</f>
        <v>0</v>
      </c>
      <c r="F88" s="651">
        <f>'ZZZ-PG1.DBF'!K104</f>
        <v>0</v>
      </c>
      <c r="G88" s="651">
        <f>'ZZZ-PG1.DBF'!L104</f>
        <v>0</v>
      </c>
      <c r="H88" s="651">
        <f>'ZZZ-PG1.DBF'!M104</f>
        <v>0</v>
      </c>
      <c r="I88" s="651">
        <f>'ZZZ-PG1.DBF'!N104</f>
        <v>0</v>
      </c>
      <c r="J88" s="651">
        <f>'ZZZ-PG1.DBF'!O104</f>
        <v>0</v>
      </c>
      <c r="K88" s="651">
        <f>'ZZZ-PG1.DBF'!P104</f>
        <v>0</v>
      </c>
      <c r="L88" s="651">
        <f>'ZZZ-PG1.DBF'!Q104</f>
        <v>0</v>
      </c>
      <c r="M88" s="651">
        <f>'ZZZ-PG1.DBF'!R104</f>
        <v>0</v>
      </c>
      <c r="N88" s="322"/>
      <c r="O88" s="322"/>
      <c r="Q88" s="322"/>
      <c r="R88" s="322"/>
      <c r="S88" s="322"/>
      <c r="T88" s="322"/>
      <c r="U88" s="322"/>
      <c r="V88" s="322"/>
      <c r="W88" s="322"/>
      <c r="X88" s="322"/>
    </row>
    <row r="89" spans="1:24">
      <c r="A89" s="639" t="s">
        <v>126</v>
      </c>
      <c r="B89" s="596"/>
      <c r="C89" s="650">
        <f>'ZZZ-PG1.DBF'!H105</f>
        <v>0</v>
      </c>
      <c r="D89" s="651">
        <f>'ZZZ-PG1.DBF'!I105</f>
        <v>0</v>
      </c>
      <c r="E89" s="651">
        <f>'ZZZ-PG1.DBF'!J105</f>
        <v>0</v>
      </c>
      <c r="F89" s="651">
        <f>'ZZZ-PG1.DBF'!K105</f>
        <v>0</v>
      </c>
      <c r="G89" s="651">
        <f>'ZZZ-PG1.DBF'!L105</f>
        <v>0</v>
      </c>
      <c r="H89" s="651">
        <f>'ZZZ-PG1.DBF'!M105</f>
        <v>0</v>
      </c>
      <c r="I89" s="651">
        <f>'ZZZ-PG1.DBF'!N105</f>
        <v>0</v>
      </c>
      <c r="J89" s="651">
        <f>'ZZZ-PG1.DBF'!O105</f>
        <v>0</v>
      </c>
      <c r="K89" s="651">
        <f>'ZZZ-PG1.DBF'!P105</f>
        <v>0</v>
      </c>
      <c r="L89" s="651">
        <f>'ZZZ-PG1.DBF'!Q105</f>
        <v>0</v>
      </c>
      <c r="M89" s="651">
        <f>'ZZZ-PG1.DBF'!R105</f>
        <v>0</v>
      </c>
      <c r="N89" s="322"/>
      <c r="O89" s="322"/>
      <c r="Q89" s="322"/>
      <c r="R89" s="322"/>
      <c r="S89" s="322"/>
      <c r="T89" s="322"/>
      <c r="U89" s="322"/>
      <c r="V89" s="322"/>
      <c r="W89" s="322"/>
      <c r="X89" s="322"/>
    </row>
    <row r="90" spans="1:24">
      <c r="A90" s="626" t="s">
        <v>102</v>
      </c>
      <c r="B90" s="596"/>
      <c r="C90" s="650" t="s">
        <v>33</v>
      </c>
      <c r="D90" s="652">
        <f>'ZZZ-PG1.DBF'!I106</f>
        <v>0</v>
      </c>
      <c r="E90" s="652">
        <f>'ZZZ-PG1.DBF'!J106</f>
        <v>0</v>
      </c>
      <c r="F90" s="652">
        <f>'ZZZ-PG1.DBF'!K106</f>
        <v>0</v>
      </c>
      <c r="G90" s="652">
        <f>'ZZZ-PG1.DBF'!L106</f>
        <v>0</v>
      </c>
      <c r="H90" s="652">
        <f>'ZZZ-PG1.DBF'!M106</f>
        <v>0</v>
      </c>
      <c r="I90" s="652">
        <f>'ZZZ-PG1.DBF'!N106</f>
        <v>0</v>
      </c>
      <c r="J90" s="652">
        <f>'ZZZ-PG1.DBF'!O106</f>
        <v>0</v>
      </c>
      <c r="K90" s="652">
        <f>'ZZZ-PG1.DBF'!P106</f>
        <v>0</v>
      </c>
      <c r="L90" s="652">
        <f>'ZZZ-PG1.DBF'!Q106</f>
        <v>0</v>
      </c>
      <c r="M90" s="652">
        <f>'ZZZ-PG1.DBF'!R106</f>
        <v>0</v>
      </c>
      <c r="N90" s="322"/>
      <c r="O90" s="322"/>
      <c r="Q90" s="322"/>
      <c r="R90" s="322"/>
      <c r="S90" s="322"/>
      <c r="T90" s="322"/>
      <c r="U90" s="322"/>
      <c r="V90" s="322"/>
      <c r="W90" s="322"/>
      <c r="X90" s="322"/>
    </row>
    <row r="91" spans="1:24">
      <c r="A91" s="626" t="s">
        <v>230</v>
      </c>
      <c r="B91" s="596" t="s">
        <v>765</v>
      </c>
      <c r="C91" s="655"/>
      <c r="D91" s="651"/>
      <c r="E91" s="651"/>
      <c r="F91" s="651"/>
      <c r="G91" s="651"/>
      <c r="H91" s="651"/>
      <c r="I91" s="651"/>
      <c r="J91" s="651"/>
      <c r="K91" s="651"/>
      <c r="L91" s="651"/>
      <c r="M91" s="651"/>
      <c r="N91" s="322"/>
      <c r="O91" s="322"/>
      <c r="Q91" s="322"/>
      <c r="R91" s="322"/>
      <c r="S91" s="322"/>
      <c r="T91" s="322"/>
      <c r="U91" s="322"/>
      <c r="V91" s="322"/>
      <c r="W91" s="322"/>
      <c r="X91" s="322"/>
    </row>
    <row r="92" spans="1:24">
      <c r="A92" s="639" t="s">
        <v>127</v>
      </c>
      <c r="B92" s="647"/>
      <c r="C92" s="650">
        <f>'ZZZ-PG1.DBF'!H109</f>
        <v>0</v>
      </c>
      <c r="D92" s="651">
        <f>'ZZZ-PG1.DBF'!I109</f>
        <v>0</v>
      </c>
      <c r="E92" s="651">
        <f>'ZZZ-PG1.DBF'!J109</f>
        <v>0</v>
      </c>
      <c r="F92" s="651">
        <f>'ZZZ-PG1.DBF'!K109</f>
        <v>0</v>
      </c>
      <c r="G92" s="651">
        <f>'ZZZ-PG1.DBF'!L109</f>
        <v>0</v>
      </c>
      <c r="H92" s="651">
        <f>'ZZZ-PG1.DBF'!M109</f>
        <v>0</v>
      </c>
      <c r="I92" s="651">
        <f>'ZZZ-PG1.DBF'!N109</f>
        <v>0</v>
      </c>
      <c r="J92" s="651">
        <f>'ZZZ-PG1.DBF'!O109</f>
        <v>0</v>
      </c>
      <c r="K92" s="651">
        <f>'ZZZ-PG1.DBF'!P109</f>
        <v>0</v>
      </c>
      <c r="L92" s="651">
        <f>'ZZZ-PG1.DBF'!Q109</f>
        <v>0</v>
      </c>
      <c r="M92" s="651">
        <f>'ZZZ-PG1.DBF'!R109</f>
        <v>0</v>
      </c>
      <c r="N92" s="322"/>
      <c r="O92" s="322"/>
      <c r="Q92" s="322"/>
      <c r="R92" s="322"/>
      <c r="S92" s="322"/>
      <c r="T92" s="322"/>
      <c r="U92" s="322"/>
      <c r="V92" s="322"/>
      <c r="W92" s="322"/>
      <c r="X92" s="322"/>
    </row>
    <row r="93" spans="1:24">
      <c r="A93" s="626" t="s">
        <v>128</v>
      </c>
      <c r="B93" s="647"/>
      <c r="C93" s="650" t="s">
        <v>33</v>
      </c>
      <c r="D93" s="652">
        <f>'ZZZ-PG1.DBF'!I110</f>
        <v>0</v>
      </c>
      <c r="E93" s="652">
        <f>'ZZZ-PG1.DBF'!J110</f>
        <v>0</v>
      </c>
      <c r="F93" s="652">
        <f>'ZZZ-PG1.DBF'!K110</f>
        <v>0</v>
      </c>
      <c r="G93" s="652">
        <f>'ZZZ-PG1.DBF'!L110</f>
        <v>0</v>
      </c>
      <c r="H93" s="652">
        <f>'ZZZ-PG1.DBF'!M110</f>
        <v>0</v>
      </c>
      <c r="I93" s="652">
        <f>'ZZZ-PG1.DBF'!N110</f>
        <v>0</v>
      </c>
      <c r="J93" s="652">
        <f>'ZZZ-PG1.DBF'!O110</f>
        <v>0</v>
      </c>
      <c r="K93" s="652">
        <f>'ZZZ-PG1.DBF'!P110</f>
        <v>0</v>
      </c>
      <c r="L93" s="652">
        <f>'ZZZ-PG1.DBF'!Q110</f>
        <v>0</v>
      </c>
      <c r="M93" s="652">
        <f>'ZZZ-PG1.DBF'!R110</f>
        <v>0</v>
      </c>
      <c r="N93" s="322"/>
      <c r="O93" s="322"/>
      <c r="Q93" s="322"/>
      <c r="R93" s="322"/>
      <c r="S93" s="322"/>
      <c r="T93" s="322"/>
      <c r="U93" s="322"/>
      <c r="V93" s="322"/>
      <c r="W93" s="322"/>
      <c r="X93" s="322"/>
    </row>
    <row r="94" spans="1:24">
      <c r="A94" s="626" t="s">
        <v>5</v>
      </c>
      <c r="B94" s="596" t="s">
        <v>766</v>
      </c>
      <c r="C94" s="655"/>
      <c r="D94" s="651"/>
      <c r="E94" s="651"/>
      <c r="F94" s="651"/>
      <c r="G94" s="651"/>
      <c r="H94" s="651"/>
      <c r="I94" s="651"/>
      <c r="J94" s="651"/>
      <c r="K94" s="651"/>
      <c r="L94" s="651"/>
      <c r="M94" s="651"/>
      <c r="N94" s="322"/>
      <c r="O94" s="322"/>
      <c r="Q94" s="322"/>
      <c r="R94" s="322"/>
      <c r="S94" s="322"/>
      <c r="T94" s="322"/>
      <c r="U94" s="322"/>
      <c r="V94" s="322"/>
      <c r="W94" s="322"/>
      <c r="X94" s="322"/>
    </row>
    <row r="95" spans="1:24">
      <c r="A95" s="639" t="s">
        <v>129</v>
      </c>
      <c r="B95" s="596"/>
      <c r="C95" s="650">
        <f>'ZZZ-PG1.DBF'!H113</f>
        <v>0</v>
      </c>
      <c r="D95" s="651">
        <f>'ZZZ-PG1.DBF'!I113</f>
        <v>0</v>
      </c>
      <c r="E95" s="651">
        <f>'ZZZ-PG1.DBF'!J113</f>
        <v>0</v>
      </c>
      <c r="F95" s="651">
        <f>'ZZZ-PG1.DBF'!K113</f>
        <v>0</v>
      </c>
      <c r="G95" s="651">
        <f>'ZZZ-PG1.DBF'!L113</f>
        <v>0</v>
      </c>
      <c r="H95" s="651">
        <f>'ZZZ-PG1.DBF'!M113</f>
        <v>0</v>
      </c>
      <c r="I95" s="651">
        <f>'ZZZ-PG1.DBF'!N113</f>
        <v>0</v>
      </c>
      <c r="J95" s="651">
        <f>'ZZZ-PG1.DBF'!O113</f>
        <v>0</v>
      </c>
      <c r="K95" s="651">
        <f>'ZZZ-PG1.DBF'!P113</f>
        <v>0</v>
      </c>
      <c r="L95" s="651">
        <f>'ZZZ-PG1.DBF'!Q113</f>
        <v>0</v>
      </c>
      <c r="M95" s="651">
        <f>'ZZZ-PG1.DBF'!R113</f>
        <v>0</v>
      </c>
      <c r="N95" s="322"/>
      <c r="O95" s="322"/>
      <c r="Q95" s="322"/>
      <c r="R95" s="322"/>
      <c r="S95" s="322"/>
      <c r="T95" s="322"/>
      <c r="U95" s="322"/>
      <c r="V95" s="322"/>
      <c r="W95" s="322"/>
      <c r="X95" s="322"/>
    </row>
    <row r="96" spans="1:24">
      <c r="A96" s="626" t="s">
        <v>130</v>
      </c>
      <c r="B96" s="596"/>
      <c r="C96" s="650" t="s">
        <v>33</v>
      </c>
      <c r="D96" s="652">
        <f>'ZZZ-PG1.DBF'!I114</f>
        <v>0</v>
      </c>
      <c r="E96" s="652">
        <f>'ZZZ-PG1.DBF'!J114</f>
        <v>0</v>
      </c>
      <c r="F96" s="652">
        <f>'ZZZ-PG1.DBF'!K114</f>
        <v>0</v>
      </c>
      <c r="G96" s="652">
        <f>'ZZZ-PG1.DBF'!L114</f>
        <v>0</v>
      </c>
      <c r="H96" s="652">
        <f>'ZZZ-PG1.DBF'!M114</f>
        <v>0</v>
      </c>
      <c r="I96" s="652">
        <f>'ZZZ-PG1.DBF'!N114</f>
        <v>0</v>
      </c>
      <c r="J96" s="652">
        <f>'ZZZ-PG1.DBF'!O114</f>
        <v>0</v>
      </c>
      <c r="K96" s="652">
        <f>'ZZZ-PG1.DBF'!P114</f>
        <v>0</v>
      </c>
      <c r="L96" s="652">
        <f>'ZZZ-PG1.DBF'!Q114</f>
        <v>0</v>
      </c>
      <c r="M96" s="652">
        <f>'ZZZ-PG1.DBF'!R114</f>
        <v>0</v>
      </c>
      <c r="N96" s="322"/>
      <c r="O96" s="322"/>
      <c r="Q96" s="322"/>
      <c r="R96" s="322"/>
      <c r="S96" s="322"/>
      <c r="T96" s="322"/>
      <c r="U96" s="322"/>
      <c r="V96" s="322"/>
      <c r="W96" s="322"/>
      <c r="X96" s="322"/>
    </row>
    <row r="97" spans="1:24">
      <c r="A97" s="626" t="s">
        <v>9</v>
      </c>
      <c r="B97" s="596" t="s">
        <v>767</v>
      </c>
      <c r="C97" s="655"/>
      <c r="D97" s="651"/>
      <c r="E97" s="651"/>
      <c r="F97" s="651"/>
      <c r="G97" s="651"/>
      <c r="H97" s="651"/>
      <c r="I97" s="651"/>
      <c r="J97" s="651"/>
      <c r="K97" s="651"/>
      <c r="L97" s="651"/>
      <c r="M97" s="651"/>
      <c r="N97" s="322"/>
      <c r="O97" s="322"/>
      <c r="Q97" s="322"/>
      <c r="R97" s="322"/>
      <c r="S97" s="322"/>
      <c r="T97" s="322"/>
      <c r="U97" s="322"/>
      <c r="V97" s="322"/>
      <c r="W97" s="322"/>
      <c r="X97" s="322"/>
    </row>
    <row r="98" spans="1:24">
      <c r="A98" s="639" t="s">
        <v>603</v>
      </c>
      <c r="B98" s="647"/>
      <c r="C98" s="650">
        <f>'ZZZ-PG1.DBF'!H117</f>
        <v>0</v>
      </c>
      <c r="D98" s="651">
        <f>'ZZZ-PG1.DBF'!I117</f>
        <v>0</v>
      </c>
      <c r="E98" s="651">
        <f>'ZZZ-PG1.DBF'!J117</f>
        <v>0</v>
      </c>
      <c r="F98" s="651">
        <f>'ZZZ-PG1.DBF'!K117</f>
        <v>0</v>
      </c>
      <c r="G98" s="651">
        <f>'ZZZ-PG1.DBF'!L117</f>
        <v>0</v>
      </c>
      <c r="H98" s="651">
        <f>'ZZZ-PG1.DBF'!M117</f>
        <v>0</v>
      </c>
      <c r="I98" s="651">
        <f>'ZZZ-PG1.DBF'!N117</f>
        <v>0</v>
      </c>
      <c r="J98" s="651">
        <f>'ZZZ-PG1.DBF'!O117</f>
        <v>0</v>
      </c>
      <c r="K98" s="651">
        <f>'ZZZ-PG1.DBF'!P117</f>
        <v>0</v>
      </c>
      <c r="L98" s="651">
        <f>'ZZZ-PG1.DBF'!Q117</f>
        <v>0</v>
      </c>
      <c r="M98" s="651">
        <f>'ZZZ-PG1.DBF'!R117</f>
        <v>0</v>
      </c>
      <c r="N98" s="322"/>
      <c r="O98" s="322"/>
      <c r="Q98" s="322"/>
      <c r="R98" s="322"/>
      <c r="S98" s="322"/>
      <c r="T98" s="322"/>
      <c r="U98" s="322"/>
      <c r="V98" s="322"/>
      <c r="W98" s="322"/>
      <c r="X98" s="322"/>
    </row>
    <row r="99" spans="1:24">
      <c r="A99" s="639" t="s">
        <v>602</v>
      </c>
      <c r="B99" s="647"/>
      <c r="C99" s="650">
        <f>'ZZZ-PG1.DBF'!H118</f>
        <v>0</v>
      </c>
      <c r="D99" s="651">
        <f>'ZZZ-PG1.DBF'!I118</f>
        <v>0</v>
      </c>
      <c r="E99" s="651">
        <f>'ZZZ-PG1.DBF'!J118</f>
        <v>0</v>
      </c>
      <c r="F99" s="651">
        <f>'ZZZ-PG1.DBF'!K118</f>
        <v>0</v>
      </c>
      <c r="G99" s="651">
        <f>'ZZZ-PG1.DBF'!L118</f>
        <v>0</v>
      </c>
      <c r="H99" s="651">
        <f>'ZZZ-PG1.DBF'!M118</f>
        <v>0</v>
      </c>
      <c r="I99" s="651">
        <f>'ZZZ-PG1.DBF'!N118</f>
        <v>0</v>
      </c>
      <c r="J99" s="651">
        <f>'ZZZ-PG1.DBF'!O118</f>
        <v>0</v>
      </c>
      <c r="K99" s="651">
        <f>'ZZZ-PG1.DBF'!P118</f>
        <v>0</v>
      </c>
      <c r="L99" s="651">
        <f>'ZZZ-PG1.DBF'!Q118</f>
        <v>0</v>
      </c>
      <c r="M99" s="651">
        <f>'ZZZ-PG1.DBF'!R118</f>
        <v>0</v>
      </c>
      <c r="N99" s="322"/>
      <c r="O99" s="322"/>
      <c r="Q99" s="322"/>
      <c r="R99" s="322"/>
      <c r="S99" s="322"/>
      <c r="T99" s="322"/>
      <c r="U99" s="322"/>
      <c r="V99" s="322"/>
      <c r="W99" s="322"/>
      <c r="X99" s="322"/>
    </row>
    <row r="100" spans="1:24">
      <c r="A100" s="639" t="s">
        <v>583</v>
      </c>
      <c r="B100" s="647"/>
      <c r="C100" s="650">
        <f>'ZZZ-PG1.DBF'!H119</f>
        <v>0</v>
      </c>
      <c r="D100" s="651">
        <f>'ZZZ-PG1.DBF'!I119</f>
        <v>0</v>
      </c>
      <c r="E100" s="651">
        <f>'ZZZ-PG1.DBF'!J119</f>
        <v>0</v>
      </c>
      <c r="F100" s="651">
        <f>'ZZZ-PG1.DBF'!K119</f>
        <v>0</v>
      </c>
      <c r="G100" s="651">
        <f>'ZZZ-PG1.DBF'!L119</f>
        <v>0</v>
      </c>
      <c r="H100" s="651">
        <f>'ZZZ-PG1.DBF'!M119</f>
        <v>0</v>
      </c>
      <c r="I100" s="651">
        <f>'ZZZ-PG1.DBF'!N119</f>
        <v>0</v>
      </c>
      <c r="J100" s="651">
        <f>'ZZZ-PG1.DBF'!O119</f>
        <v>0</v>
      </c>
      <c r="K100" s="651">
        <f>'ZZZ-PG1.DBF'!P119</f>
        <v>0</v>
      </c>
      <c r="L100" s="651">
        <f>'ZZZ-PG1.DBF'!Q119</f>
        <v>0</v>
      </c>
      <c r="M100" s="651">
        <f>'ZZZ-PG1.DBF'!R119</f>
        <v>0</v>
      </c>
      <c r="N100" s="322"/>
      <c r="O100" s="322"/>
      <c r="Q100" s="322"/>
      <c r="R100" s="322"/>
      <c r="S100" s="322"/>
      <c r="T100" s="322"/>
      <c r="U100" s="322"/>
      <c r="V100" s="322"/>
      <c r="W100" s="322"/>
      <c r="X100" s="322"/>
    </row>
    <row r="101" spans="1:24" ht="14.25" customHeight="1">
      <c r="A101" s="639" t="s">
        <v>363</v>
      </c>
      <c r="B101" s="647"/>
      <c r="C101" s="650">
        <f>'ZZZ-PG1.DBF'!H120</f>
        <v>0</v>
      </c>
      <c r="D101" s="651">
        <f>'ZZZ-PG1.DBF'!I120</f>
        <v>0</v>
      </c>
      <c r="E101" s="651">
        <f>'ZZZ-PG1.DBF'!J120</f>
        <v>0</v>
      </c>
      <c r="F101" s="651">
        <f>'ZZZ-PG1.DBF'!K120</f>
        <v>0</v>
      </c>
      <c r="G101" s="651">
        <f>'ZZZ-PG1.DBF'!L120</f>
        <v>0</v>
      </c>
      <c r="H101" s="651">
        <f>'ZZZ-PG1.DBF'!M120</f>
        <v>0</v>
      </c>
      <c r="I101" s="651">
        <f>'ZZZ-PG1.DBF'!N120</f>
        <v>0</v>
      </c>
      <c r="J101" s="651">
        <f>'ZZZ-PG1.DBF'!O120</f>
        <v>0</v>
      </c>
      <c r="K101" s="651">
        <f>'ZZZ-PG1.DBF'!P120</f>
        <v>0</v>
      </c>
      <c r="L101" s="651">
        <f>'ZZZ-PG1.DBF'!Q120</f>
        <v>0</v>
      </c>
      <c r="M101" s="651">
        <f>'ZZZ-PG1.DBF'!R120</f>
        <v>0</v>
      </c>
      <c r="N101" s="322"/>
      <c r="O101" s="322"/>
      <c r="Q101" s="322"/>
      <c r="R101" s="322"/>
      <c r="S101" s="322"/>
      <c r="T101" s="322"/>
      <c r="U101" s="322"/>
      <c r="V101" s="322"/>
      <c r="W101" s="322"/>
      <c r="X101" s="322"/>
    </row>
    <row r="102" spans="1:24" ht="14.25" customHeight="1">
      <c r="A102" s="626" t="s">
        <v>131</v>
      </c>
      <c r="B102" s="647"/>
      <c r="C102" s="650" t="s">
        <v>33</v>
      </c>
      <c r="D102" s="652">
        <f>'ZZZ-PG1.DBF'!I121</f>
        <v>0</v>
      </c>
      <c r="E102" s="652">
        <f>'ZZZ-PG1.DBF'!J121</f>
        <v>0</v>
      </c>
      <c r="F102" s="652">
        <f>'ZZZ-PG1.DBF'!K121</f>
        <v>0</v>
      </c>
      <c r="G102" s="652">
        <f>'ZZZ-PG1.DBF'!L121</f>
        <v>0</v>
      </c>
      <c r="H102" s="652">
        <f>'ZZZ-PG1.DBF'!M121</f>
        <v>0</v>
      </c>
      <c r="I102" s="652">
        <f>'ZZZ-PG1.DBF'!N121</f>
        <v>0</v>
      </c>
      <c r="J102" s="652">
        <f>'ZZZ-PG1.DBF'!O121</f>
        <v>0</v>
      </c>
      <c r="K102" s="652">
        <f>'ZZZ-PG1.DBF'!P121</f>
        <v>0</v>
      </c>
      <c r="L102" s="652">
        <f>'ZZZ-PG1.DBF'!Q121</f>
        <v>0</v>
      </c>
      <c r="M102" s="652">
        <f>'ZZZ-PG1.DBF'!R121</f>
        <v>0</v>
      </c>
      <c r="N102" s="322"/>
      <c r="O102" s="322"/>
      <c r="Q102" s="322"/>
      <c r="R102" s="322"/>
      <c r="S102" s="322"/>
      <c r="T102" s="322"/>
      <c r="U102" s="322"/>
      <c r="V102" s="322"/>
      <c r="W102" s="322"/>
      <c r="X102" s="322"/>
    </row>
    <row r="103" spans="1:24" ht="30.75" thickBot="1">
      <c r="A103" s="626" t="s">
        <v>132</v>
      </c>
      <c r="B103" s="663"/>
      <c r="C103" s="659" t="s">
        <v>33</v>
      </c>
      <c r="D103" s="659">
        <f>'ZZZ-PG1.DBF'!I123</f>
        <v>1000000</v>
      </c>
      <c r="E103" s="659">
        <f>'ZZZ-PG1.DBF'!J123</f>
        <v>0</v>
      </c>
      <c r="F103" s="659">
        <f>'ZZZ-PG1.DBF'!K123</f>
        <v>0</v>
      </c>
      <c r="G103" s="659">
        <f>'ZZZ-PG1.DBF'!L123</f>
        <v>1000000</v>
      </c>
      <c r="H103" s="659">
        <f>'ZZZ-PG1.DBF'!M123</f>
        <v>208983</v>
      </c>
      <c r="I103" s="659">
        <f>'ZZZ-PG1.DBF'!N123</f>
        <v>0</v>
      </c>
      <c r="J103" s="659">
        <f>'ZZZ-PG1.DBF'!O123</f>
        <v>208983</v>
      </c>
      <c r="K103" s="659">
        <f>'ZZZ-PG1.DBF'!P123</f>
        <v>791017</v>
      </c>
      <c r="L103" s="659">
        <f>'ZZZ-PG1.DBF'!Q123</f>
        <v>79.099999999999994</v>
      </c>
      <c r="M103" s="659">
        <f>'ZZZ-PG1.DBF'!R123</f>
        <v>0</v>
      </c>
      <c r="N103" s="322"/>
      <c r="O103" s="322"/>
      <c r="Q103" s="322"/>
      <c r="R103" s="322"/>
      <c r="S103" s="322"/>
      <c r="T103" s="322"/>
      <c r="U103" s="322"/>
      <c r="V103" s="322"/>
      <c r="W103" s="322"/>
      <c r="X103" s="322"/>
    </row>
    <row r="104" spans="1:24" ht="15.75" thickBot="1">
      <c r="A104" s="626" t="s">
        <v>606</v>
      </c>
      <c r="B104" s="626"/>
      <c r="C104" s="664" t="s">
        <v>33</v>
      </c>
      <c r="D104" s="664">
        <f>'ZZZ-PG1.DBF'!I125</f>
        <v>10021000</v>
      </c>
      <c r="E104" s="664">
        <f>'ZZZ-PG1.DBF'!J125</f>
        <v>-130060</v>
      </c>
      <c r="F104" s="664">
        <f>'ZZZ-PG1.DBF'!K125</f>
        <v>0</v>
      </c>
      <c r="G104" s="664">
        <f>'ZZZ-PG1.DBF'!L125</f>
        <v>9890940</v>
      </c>
      <c r="H104" s="664">
        <f>'ZZZ-PG1.DBF'!M125</f>
        <v>8538080</v>
      </c>
      <c r="I104" s="664">
        <f>'ZZZ-PG1.DBF'!N125</f>
        <v>0</v>
      </c>
      <c r="J104" s="664">
        <f>'ZZZ-PG1.DBF'!O125</f>
        <v>8538080</v>
      </c>
      <c r="K104" s="664">
        <f>'ZZZ-PG1.DBF'!P125</f>
        <v>1352860</v>
      </c>
      <c r="L104" s="664">
        <f>'ZZZ-PG1.DBF'!Q125</f>
        <v>13.68</v>
      </c>
      <c r="M104" s="664">
        <f>'ZZZ-PG1.DBF'!R125</f>
        <v>0</v>
      </c>
      <c r="N104" s="322"/>
      <c r="O104" s="322"/>
      <c r="Q104" s="322"/>
      <c r="R104" s="322"/>
      <c r="S104" s="322"/>
      <c r="T104" s="322"/>
      <c r="U104" s="322"/>
      <c r="V104" s="322"/>
      <c r="W104" s="322"/>
      <c r="X104" s="322"/>
    </row>
    <row r="105" spans="1:24" ht="15.75" thickTop="1">
      <c r="A105" s="665"/>
      <c r="B105" s="665"/>
      <c r="C105" s="666"/>
      <c r="D105" s="667">
        <f t="shared" ref="D105:K105" si="0">(SUM(D12:D103)-D48)/3-D104</f>
        <v>0</v>
      </c>
      <c r="E105" s="667">
        <f t="shared" si="0"/>
        <v>0</v>
      </c>
      <c r="F105" s="667">
        <f t="shared" si="0"/>
        <v>0</v>
      </c>
      <c r="G105" s="667">
        <f t="shared" si="0"/>
        <v>0</v>
      </c>
      <c r="H105" s="667">
        <f t="shared" si="0"/>
        <v>0</v>
      </c>
      <c r="I105" s="667">
        <f t="shared" si="0"/>
        <v>0</v>
      </c>
      <c r="J105" s="667">
        <f t="shared" si="0"/>
        <v>0</v>
      </c>
      <c r="K105" s="667">
        <f t="shared" si="0"/>
        <v>0</v>
      </c>
      <c r="L105" s="667" t="s">
        <v>33</v>
      </c>
      <c r="M105" s="667" t="s">
        <v>33</v>
      </c>
      <c r="N105" s="322"/>
      <c r="O105" s="322"/>
      <c r="Q105" s="322"/>
      <c r="R105" s="322"/>
      <c r="S105" s="322"/>
      <c r="T105" s="322"/>
      <c r="U105" s="322"/>
      <c r="V105" s="322"/>
      <c r="W105" s="322"/>
      <c r="X105" s="322"/>
    </row>
    <row r="106" spans="1:24">
      <c r="A106" s="616"/>
      <c r="B106" s="616"/>
      <c r="C106" s="320"/>
      <c r="D106" s="321"/>
      <c r="E106" s="321"/>
      <c r="F106" s="321"/>
      <c r="G106" s="321"/>
      <c r="H106" s="321"/>
      <c r="I106" s="321"/>
      <c r="J106" s="321"/>
      <c r="K106" s="321"/>
      <c r="L106" s="321"/>
      <c r="M106" s="321"/>
      <c r="N106" s="322"/>
      <c r="O106" s="322"/>
      <c r="Q106" s="322"/>
      <c r="R106" s="322"/>
      <c r="S106" s="322"/>
      <c r="T106" s="322"/>
      <c r="U106" s="322"/>
      <c r="V106" s="322"/>
      <c r="W106" s="322"/>
      <c r="X106" s="322"/>
    </row>
    <row r="107" spans="1:24">
      <c r="A107" s="616"/>
      <c r="B107" s="616"/>
      <c r="C107" s="320"/>
      <c r="D107" s="321"/>
      <c r="E107" s="321"/>
      <c r="F107" s="321"/>
      <c r="G107" s="321"/>
      <c r="H107" s="321"/>
      <c r="I107" s="321"/>
      <c r="J107" s="321"/>
      <c r="K107" s="321"/>
      <c r="L107" s="321"/>
      <c r="M107" s="321"/>
      <c r="N107" s="322"/>
      <c r="O107" s="322"/>
      <c r="Q107" s="322"/>
      <c r="R107" s="322"/>
      <c r="S107" s="322"/>
      <c r="T107" s="322"/>
      <c r="U107" s="322"/>
      <c r="V107" s="322"/>
      <c r="W107" s="322"/>
      <c r="X107" s="322"/>
    </row>
    <row r="108" spans="1:24">
      <c r="A108" s="616"/>
      <c r="B108" s="616"/>
      <c r="C108" s="320"/>
      <c r="D108" s="321"/>
      <c r="E108" s="321"/>
      <c r="F108" s="321"/>
      <c r="G108" s="321"/>
      <c r="H108" s="321"/>
      <c r="I108" s="966" t="s">
        <v>1446</v>
      </c>
      <c r="J108" s="966"/>
      <c r="K108" s="966"/>
      <c r="L108" s="966"/>
      <c r="M108" s="321"/>
      <c r="N108" s="322"/>
      <c r="O108" s="322"/>
      <c r="Q108" s="322"/>
      <c r="R108" s="322"/>
      <c r="S108" s="322"/>
      <c r="T108" s="322"/>
      <c r="U108" s="322"/>
      <c r="V108" s="322"/>
      <c r="W108" s="322"/>
      <c r="X108" s="322"/>
    </row>
    <row r="109" spans="1:24">
      <c r="A109" s="616"/>
      <c r="B109" s="616"/>
      <c r="C109" s="617"/>
      <c r="D109" s="395"/>
      <c r="E109" s="395"/>
      <c r="F109" s="395"/>
      <c r="G109" s="395"/>
      <c r="H109" s="395"/>
      <c r="I109" s="632" t="s">
        <v>359</v>
      </c>
      <c r="J109" s="632"/>
      <c r="K109" s="633"/>
      <c r="L109" s="575"/>
      <c r="M109" s="322"/>
      <c r="N109" s="322"/>
      <c r="O109" s="322"/>
      <c r="Q109" s="322"/>
      <c r="R109" s="322"/>
      <c r="S109" s="322"/>
      <c r="T109" s="322"/>
      <c r="U109" s="322"/>
      <c r="V109" s="322"/>
      <c r="W109" s="322"/>
      <c r="X109" s="322"/>
    </row>
    <row r="110" spans="1:24">
      <c r="A110" s="616"/>
      <c r="B110" s="616"/>
      <c r="C110" s="617"/>
      <c r="D110" s="395"/>
      <c r="E110" s="395"/>
      <c r="F110" s="395"/>
      <c r="G110" s="395"/>
      <c r="H110" s="395"/>
      <c r="I110" s="212" t="s">
        <v>289</v>
      </c>
      <c r="J110" s="634"/>
      <c r="K110" s="395"/>
      <c r="L110" s="395"/>
      <c r="M110" s="322"/>
      <c r="N110" s="322"/>
      <c r="O110" s="322"/>
      <c r="Q110" s="322"/>
      <c r="R110" s="322"/>
      <c r="S110" s="322"/>
      <c r="T110" s="322"/>
      <c r="U110" s="322"/>
      <c r="V110" s="322"/>
      <c r="W110" s="322"/>
      <c r="X110" s="322"/>
    </row>
    <row r="111" spans="1:24">
      <c r="A111" s="616"/>
      <c r="B111" s="616"/>
      <c r="C111" s="617"/>
      <c r="D111" s="395"/>
      <c r="E111" s="395"/>
      <c r="F111" s="395"/>
      <c r="G111" s="395"/>
      <c r="H111" s="395"/>
      <c r="I111" s="634" t="s">
        <v>152</v>
      </c>
      <c r="J111" s="212"/>
      <c r="K111" s="395"/>
      <c r="L111" s="395"/>
      <c r="M111" s="322"/>
      <c r="N111" s="322"/>
      <c r="O111" s="322"/>
      <c r="Q111" s="322"/>
      <c r="R111" s="322"/>
      <c r="S111" s="322"/>
      <c r="T111" s="322"/>
      <c r="U111" s="322"/>
      <c r="V111" s="322"/>
      <c r="W111" s="322"/>
      <c r="X111" s="322"/>
    </row>
    <row r="112" spans="1:24">
      <c r="A112" s="616"/>
      <c r="B112" s="616"/>
      <c r="C112" s="617"/>
      <c r="D112" s="395"/>
      <c r="E112" s="395"/>
      <c r="F112" s="395"/>
      <c r="G112" s="395"/>
      <c r="H112" s="395"/>
      <c r="I112" s="395"/>
      <c r="J112" s="395"/>
      <c r="K112" s="395"/>
      <c r="L112" s="395"/>
      <c r="M112" s="322"/>
      <c r="N112" s="322"/>
      <c r="O112" s="322"/>
      <c r="Q112" s="322"/>
      <c r="R112" s="322"/>
      <c r="S112" s="322"/>
      <c r="T112" s="322"/>
      <c r="U112" s="322"/>
      <c r="V112" s="322"/>
      <c r="W112" s="322"/>
      <c r="X112" s="322"/>
    </row>
    <row r="113" spans="1:15" ht="18.75">
      <c r="A113" s="200"/>
      <c r="B113" s="200"/>
      <c r="C113" s="323"/>
      <c r="D113" s="200"/>
      <c r="E113" s="200"/>
      <c r="F113" s="200"/>
      <c r="G113" s="200"/>
      <c r="H113" s="200"/>
      <c r="I113" s="200"/>
      <c r="J113" s="200"/>
      <c r="K113" s="200"/>
      <c r="L113" s="967" t="s">
        <v>584</v>
      </c>
      <c r="M113" s="967"/>
      <c r="N113" s="200"/>
      <c r="O113" s="200"/>
    </row>
    <row r="114" spans="1:15" ht="18.75">
      <c r="A114" s="886" t="s">
        <v>800</v>
      </c>
      <c r="B114" s="886"/>
      <c r="C114" s="886"/>
      <c r="D114" s="886"/>
      <c r="E114" s="886"/>
      <c r="F114" s="886"/>
      <c r="G114" s="886"/>
      <c r="H114" s="886"/>
      <c r="I114" s="886"/>
      <c r="J114" s="886"/>
      <c r="K114" s="886"/>
      <c r="L114" s="886"/>
    </row>
    <row r="115" spans="1:15" ht="18.75">
      <c r="A115" s="356"/>
      <c r="B115" s="356"/>
      <c r="C115" s="580"/>
      <c r="D115" s="356"/>
      <c r="E115" s="356"/>
      <c r="F115" s="356"/>
      <c r="G115" s="356"/>
      <c r="H115" s="356"/>
      <c r="I115" s="356"/>
      <c r="J115" s="356"/>
      <c r="K115" s="356"/>
      <c r="L115" s="356"/>
    </row>
    <row r="116" spans="1:15" ht="18.75">
      <c r="A116" s="319" t="str">
        <f>"Expenditure Head No : "&amp;'ZZZ-PG1.DBF'!A145</f>
        <v>Expenditure Head No : 603</v>
      </c>
      <c r="B116" s="356"/>
      <c r="C116" s="324"/>
      <c r="D116" s="319" t="s">
        <v>33</v>
      </c>
      <c r="E116" s="355"/>
      <c r="F116" s="355"/>
      <c r="G116" s="319" t="s">
        <v>472</v>
      </c>
      <c r="H116" s="356"/>
      <c r="I116" s="356"/>
      <c r="J116" s="356"/>
      <c r="K116" s="356"/>
      <c r="M116" s="581"/>
      <c r="N116" s="581"/>
      <c r="O116" s="581"/>
    </row>
    <row r="117" spans="1:15" ht="18.75">
      <c r="A117" s="319" t="str">
        <f>"Programme No &amp; Title : "&amp;'ZZZ-PG1.DBF'!B145</f>
        <v xml:space="preserve">Programme No &amp; Title : </v>
      </c>
      <c r="B117" s="319"/>
      <c r="C117" s="324"/>
      <c r="D117" s="319"/>
      <c r="E117" s="355"/>
      <c r="F117" s="355"/>
      <c r="G117" s="356"/>
      <c r="H117" s="356"/>
      <c r="I117" s="356"/>
      <c r="J117" s="356"/>
      <c r="K117" s="356"/>
      <c r="M117" s="581"/>
      <c r="N117" s="581"/>
      <c r="O117" s="581"/>
    </row>
    <row r="118" spans="1:15" ht="18.75">
      <c r="A118" s="319" t="str">
        <f>"Project No &amp; Title : "&amp;'ZZZ-PG1.DBF'!C145</f>
        <v xml:space="preserve">Project No &amp; Title : </v>
      </c>
      <c r="B118" s="319"/>
      <c r="C118" s="324"/>
      <c r="D118" s="319"/>
      <c r="E118" s="355"/>
      <c r="F118" s="355"/>
      <c r="G118" s="356"/>
      <c r="H118" s="356"/>
      <c r="I118" s="356"/>
      <c r="J118" s="356"/>
      <c r="K118" s="356"/>
      <c r="M118" s="581"/>
      <c r="N118" s="581"/>
      <c r="O118" s="581"/>
    </row>
    <row r="119" spans="1:15" ht="18.75">
      <c r="A119" s="356"/>
      <c r="B119" s="356"/>
      <c r="C119" s="580"/>
      <c r="D119" s="356"/>
      <c r="E119" s="356"/>
      <c r="F119" s="356"/>
      <c r="G119" s="356"/>
      <c r="H119" s="356"/>
      <c r="I119" s="356"/>
      <c r="J119" s="356"/>
      <c r="K119" s="356"/>
      <c r="M119" s="555" t="s">
        <v>7</v>
      </c>
      <c r="N119" s="581"/>
      <c r="O119" s="581"/>
    </row>
    <row r="120" spans="1:15" ht="15" customHeight="1">
      <c r="A120" s="939" t="s">
        <v>75</v>
      </c>
      <c r="B120" s="353"/>
      <c r="C120" s="968" t="s">
        <v>76</v>
      </c>
      <c r="D120" s="969"/>
      <c r="E120" s="969"/>
      <c r="F120" s="969"/>
      <c r="G120" s="970"/>
      <c r="H120" s="939" t="s">
        <v>77</v>
      </c>
      <c r="I120" s="939"/>
      <c r="J120" s="939"/>
      <c r="K120" s="968" t="s">
        <v>78</v>
      </c>
      <c r="L120" s="969"/>
      <c r="M120" s="970"/>
      <c r="N120" s="322"/>
      <c r="O120" s="322"/>
    </row>
    <row r="121" spans="1:15" ht="71.25">
      <c r="A121" s="940"/>
      <c r="B121" s="582" t="s">
        <v>0</v>
      </c>
      <c r="C121" s="971" t="s">
        <v>79</v>
      </c>
      <c r="D121" s="351" t="s">
        <v>415</v>
      </c>
      <c r="E121" s="351" t="s">
        <v>292</v>
      </c>
      <c r="F121" s="351" t="s">
        <v>676</v>
      </c>
      <c r="G121" s="351" t="s">
        <v>284</v>
      </c>
      <c r="H121" s="351" t="s">
        <v>377</v>
      </c>
      <c r="I121" s="351" t="s">
        <v>473</v>
      </c>
      <c r="J121" s="351" t="s">
        <v>80</v>
      </c>
      <c r="K121" s="351" t="s">
        <v>81</v>
      </c>
      <c r="L121" s="351" t="s">
        <v>82</v>
      </c>
      <c r="M121" s="351" t="s">
        <v>608</v>
      </c>
      <c r="N121" s="322"/>
      <c r="O121" s="322"/>
    </row>
    <row r="122" spans="1:15">
      <c r="A122" s="941"/>
      <c r="B122" s="583"/>
      <c r="C122" s="971"/>
      <c r="D122" s="584" t="s">
        <v>41</v>
      </c>
      <c r="E122" s="584" t="s">
        <v>42</v>
      </c>
      <c r="F122" s="585" t="s">
        <v>83</v>
      </c>
      <c r="G122" s="585" t="s">
        <v>84</v>
      </c>
      <c r="H122" s="584" t="s">
        <v>45</v>
      </c>
      <c r="I122" s="584" t="s">
        <v>46</v>
      </c>
      <c r="J122" s="585" t="s">
        <v>372</v>
      </c>
      <c r="K122" s="584" t="s">
        <v>373</v>
      </c>
      <c r="L122" s="585" t="s">
        <v>374</v>
      </c>
      <c r="M122" s="586"/>
      <c r="N122" s="322"/>
      <c r="O122" s="322"/>
    </row>
    <row r="123" spans="1:15">
      <c r="A123" s="564" t="s">
        <v>85</v>
      </c>
      <c r="B123" s="564"/>
      <c r="C123" s="328"/>
      <c r="D123" s="587"/>
      <c r="E123" s="587"/>
      <c r="F123" s="588"/>
      <c r="G123" s="587"/>
      <c r="H123" s="587"/>
      <c r="I123" s="587"/>
      <c r="J123" s="587"/>
      <c r="K123" s="587"/>
      <c r="L123" s="587"/>
      <c r="M123" s="587"/>
      <c r="N123" s="322"/>
      <c r="O123" s="322"/>
    </row>
    <row r="124" spans="1:15">
      <c r="A124" s="564"/>
      <c r="B124" s="564"/>
      <c r="C124" s="328"/>
      <c r="D124" s="587"/>
      <c r="E124" s="587"/>
      <c r="F124" s="588"/>
      <c r="G124" s="587"/>
      <c r="H124" s="587"/>
      <c r="I124" s="587"/>
      <c r="J124" s="587"/>
      <c r="K124" s="587"/>
      <c r="L124" s="587"/>
      <c r="M124" s="587"/>
      <c r="N124" s="322"/>
      <c r="O124" s="322"/>
    </row>
    <row r="125" spans="1:15" ht="45">
      <c r="A125" s="589" t="s">
        <v>768</v>
      </c>
      <c r="B125" s="590" t="s">
        <v>669</v>
      </c>
      <c r="C125" s="328"/>
      <c r="D125" s="587"/>
      <c r="E125" s="587"/>
      <c r="F125" s="587"/>
      <c r="G125" s="587"/>
      <c r="H125" s="587"/>
      <c r="I125" s="587"/>
      <c r="J125" s="587"/>
      <c r="K125" s="587"/>
      <c r="L125" s="587"/>
      <c r="M125" s="587"/>
      <c r="N125" s="322"/>
      <c r="O125" s="322"/>
    </row>
    <row r="126" spans="1:15">
      <c r="A126" s="564" t="s">
        <v>66</v>
      </c>
      <c r="B126" s="591"/>
      <c r="C126" s="328"/>
      <c r="D126" s="587"/>
      <c r="E126" s="587"/>
      <c r="F126" s="587"/>
      <c r="G126" s="587"/>
      <c r="H126" s="587"/>
      <c r="I126" s="587"/>
      <c r="J126" s="587"/>
      <c r="K126" s="587"/>
      <c r="L126" s="587"/>
      <c r="M126" s="587"/>
      <c r="N126" s="322"/>
      <c r="O126" s="322"/>
    </row>
    <row r="127" spans="1:15">
      <c r="A127" s="225" t="s">
        <v>86</v>
      </c>
      <c r="B127" s="590"/>
      <c r="C127" s="592">
        <f>'ZZZ-PG1.DBF'!H145</f>
        <v>0</v>
      </c>
      <c r="D127" s="593">
        <f>'ZZZ-PG1.DBF'!I145</f>
        <v>0</v>
      </c>
      <c r="E127" s="593">
        <f>'ZZZ-PG1.DBF'!J145</f>
        <v>0</v>
      </c>
      <c r="F127" s="593">
        <f>'ZZZ-PG1.DBF'!K145</f>
        <v>0</v>
      </c>
      <c r="G127" s="593">
        <f>'ZZZ-PG1.DBF'!L145</f>
        <v>0</v>
      </c>
      <c r="H127" s="593">
        <f>'ZZZ-PG1.DBF'!M145</f>
        <v>0</v>
      </c>
      <c r="I127" s="593">
        <f>'ZZZ-PG1.DBF'!N145</f>
        <v>0</v>
      </c>
      <c r="J127" s="593">
        <f>'ZZZ-PG1.DBF'!O145</f>
        <v>0</v>
      </c>
      <c r="K127" s="593">
        <f>'ZZZ-PG1.DBF'!P145</f>
        <v>0</v>
      </c>
      <c r="L127" s="593">
        <f>'ZZZ-PG1.DBF'!Q145</f>
        <v>0</v>
      </c>
      <c r="M127" s="593">
        <f>'ZZZ-PG1.DBF'!R145</f>
        <v>0</v>
      </c>
      <c r="N127" s="322"/>
      <c r="O127" s="322"/>
    </row>
    <row r="128" spans="1:15">
      <c r="A128" s="225" t="s">
        <v>87</v>
      </c>
      <c r="B128" s="590"/>
      <c r="C128" s="592">
        <f>'ZZZ-PG1.DBF'!H146</f>
        <v>0</v>
      </c>
      <c r="D128" s="593">
        <f>'ZZZ-PG1.DBF'!I146</f>
        <v>0</v>
      </c>
      <c r="E128" s="593">
        <f>'ZZZ-PG1.DBF'!J146</f>
        <v>0</v>
      </c>
      <c r="F128" s="593">
        <f>'ZZZ-PG1.DBF'!K146</f>
        <v>0</v>
      </c>
      <c r="G128" s="593">
        <f>'ZZZ-PG1.DBF'!L146</f>
        <v>0</v>
      </c>
      <c r="H128" s="593">
        <f>'ZZZ-PG1.DBF'!M146</f>
        <v>0</v>
      </c>
      <c r="I128" s="593">
        <f>'ZZZ-PG1.DBF'!N146</f>
        <v>0</v>
      </c>
      <c r="J128" s="593">
        <f>'ZZZ-PG1.DBF'!O146</f>
        <v>0</v>
      </c>
      <c r="K128" s="593">
        <f>'ZZZ-PG1.DBF'!P146</f>
        <v>0</v>
      </c>
      <c r="L128" s="593">
        <f>'ZZZ-PG1.DBF'!Q146</f>
        <v>0</v>
      </c>
      <c r="M128" s="593">
        <f>'ZZZ-PG1.DBF'!R146</f>
        <v>0</v>
      </c>
      <c r="N128" s="322"/>
      <c r="O128" s="322"/>
    </row>
    <row r="129" spans="1:15" ht="25.5" customHeight="1">
      <c r="A129" s="225" t="s">
        <v>88</v>
      </c>
      <c r="B129" s="590"/>
      <c r="C129" s="592">
        <f>'ZZZ-PG1.DBF'!H147</f>
        <v>0</v>
      </c>
      <c r="D129" s="593">
        <f>'ZZZ-PG1.DBF'!I147</f>
        <v>0</v>
      </c>
      <c r="E129" s="593">
        <f>'ZZZ-PG1.DBF'!J147</f>
        <v>0</v>
      </c>
      <c r="F129" s="593">
        <f>'ZZZ-PG1.DBF'!K147</f>
        <v>0</v>
      </c>
      <c r="G129" s="593">
        <f>'ZZZ-PG1.DBF'!L147</f>
        <v>0</v>
      </c>
      <c r="H129" s="593">
        <f>'ZZZ-PG1.DBF'!M147</f>
        <v>0</v>
      </c>
      <c r="I129" s="593">
        <f>'ZZZ-PG1.DBF'!N147</f>
        <v>0</v>
      </c>
      <c r="J129" s="593">
        <f>'ZZZ-PG1.DBF'!O147</f>
        <v>0</v>
      </c>
      <c r="K129" s="593">
        <f>'ZZZ-PG1.DBF'!P147</f>
        <v>0</v>
      </c>
      <c r="L129" s="593">
        <f>'ZZZ-PG1.DBF'!Q147</f>
        <v>0</v>
      </c>
      <c r="M129" s="593">
        <f>'ZZZ-PG1.DBF'!R147</f>
        <v>0</v>
      </c>
      <c r="N129" s="322"/>
      <c r="O129" s="322"/>
    </row>
    <row r="130" spans="1:15">
      <c r="A130" s="589" t="s">
        <v>112</v>
      </c>
      <c r="B130" s="590"/>
      <c r="C130" s="592" t="s">
        <v>33</v>
      </c>
      <c r="D130" s="594">
        <f>'ZZZ-PG1.DBF'!I148</f>
        <v>0</v>
      </c>
      <c r="E130" s="594">
        <f>'ZZZ-PG1.DBF'!J148</f>
        <v>0</v>
      </c>
      <c r="F130" s="594">
        <f>'ZZZ-PG1.DBF'!K148</f>
        <v>0</v>
      </c>
      <c r="G130" s="594">
        <f>'ZZZ-PG1.DBF'!L148</f>
        <v>0</v>
      </c>
      <c r="H130" s="594">
        <f>'ZZZ-PG1.DBF'!M148</f>
        <v>0</v>
      </c>
      <c r="I130" s="594">
        <f>'ZZZ-PG1.DBF'!N148</f>
        <v>0</v>
      </c>
      <c r="J130" s="594">
        <f>'ZZZ-PG1.DBF'!O148</f>
        <v>0</v>
      </c>
      <c r="K130" s="594">
        <f>'ZZZ-PG1.DBF'!P148</f>
        <v>0</v>
      </c>
      <c r="L130" s="594">
        <f>'ZZZ-PG1.DBF'!Q148</f>
        <v>0</v>
      </c>
      <c r="M130" s="594">
        <f>'ZZZ-PG1.DBF'!R148</f>
        <v>0</v>
      </c>
      <c r="N130" s="322"/>
      <c r="O130" s="322"/>
    </row>
    <row r="131" spans="1:15" ht="30">
      <c r="A131" s="589" t="s">
        <v>769</v>
      </c>
      <c r="B131" s="590" t="s">
        <v>670</v>
      </c>
      <c r="C131" s="592"/>
      <c r="D131" s="593"/>
      <c r="E131" s="593"/>
      <c r="F131" s="593"/>
      <c r="G131" s="593"/>
      <c r="H131" s="593"/>
      <c r="I131" s="593"/>
      <c r="J131" s="593"/>
      <c r="K131" s="593"/>
      <c r="L131" s="593"/>
      <c r="M131" s="593"/>
      <c r="N131" s="322"/>
      <c r="O131" s="322"/>
    </row>
    <row r="132" spans="1:15">
      <c r="A132" s="564" t="s">
        <v>67</v>
      </c>
      <c r="B132" s="591"/>
      <c r="C132" s="592"/>
      <c r="D132" s="593"/>
      <c r="E132" s="593"/>
      <c r="F132" s="593"/>
      <c r="G132" s="593"/>
      <c r="H132" s="593"/>
      <c r="I132" s="593"/>
      <c r="J132" s="593"/>
      <c r="K132" s="593"/>
      <c r="L132" s="593"/>
      <c r="M132" s="593"/>
      <c r="N132" s="322"/>
      <c r="O132" s="322"/>
    </row>
    <row r="133" spans="1:15">
      <c r="A133" s="595" t="s">
        <v>89</v>
      </c>
      <c r="B133" s="596"/>
      <c r="C133" s="592">
        <f>'ZZZ-PG1.DBF'!H151</f>
        <v>0</v>
      </c>
      <c r="D133" s="593">
        <f>'ZZZ-PG1.DBF'!I151</f>
        <v>0</v>
      </c>
      <c r="E133" s="593">
        <f>'ZZZ-PG1.DBF'!J151</f>
        <v>0</v>
      </c>
      <c r="F133" s="593">
        <f>'ZZZ-PG1.DBF'!K151</f>
        <v>0</v>
      </c>
      <c r="G133" s="593">
        <f>'ZZZ-PG1.DBF'!L151</f>
        <v>0</v>
      </c>
      <c r="H133" s="593">
        <f>'ZZZ-PG1.DBF'!M151</f>
        <v>0</v>
      </c>
      <c r="I133" s="593">
        <f>'ZZZ-PG1.DBF'!N151</f>
        <v>0</v>
      </c>
      <c r="J133" s="593">
        <f>'ZZZ-PG1.DBF'!O151</f>
        <v>0</v>
      </c>
      <c r="K133" s="593">
        <f>'ZZZ-PG1.DBF'!P151</f>
        <v>0</v>
      </c>
      <c r="L133" s="593">
        <f>'ZZZ-PG1.DBF'!Q151</f>
        <v>0</v>
      </c>
      <c r="M133" s="593">
        <f>'ZZZ-PG1.DBF'!R151</f>
        <v>0</v>
      </c>
      <c r="N133" s="322"/>
      <c r="O133" s="322"/>
    </row>
    <row r="134" spans="1:15">
      <c r="A134" s="566" t="s">
        <v>90</v>
      </c>
      <c r="B134" s="596"/>
      <c r="C134" s="592">
        <f>'ZZZ-PG1.DBF'!H152</f>
        <v>0</v>
      </c>
      <c r="D134" s="593">
        <f>'ZZZ-PG1.DBF'!I152</f>
        <v>0</v>
      </c>
      <c r="E134" s="593">
        <f>'ZZZ-PG1.DBF'!J152</f>
        <v>0</v>
      </c>
      <c r="F134" s="593">
        <f>'ZZZ-PG1.DBF'!K152</f>
        <v>0</v>
      </c>
      <c r="G134" s="593">
        <f>'ZZZ-PG1.DBF'!L152</f>
        <v>0</v>
      </c>
      <c r="H134" s="593">
        <f>'ZZZ-PG1.DBF'!M152</f>
        <v>0</v>
      </c>
      <c r="I134" s="593">
        <f>'ZZZ-PG1.DBF'!N152</f>
        <v>0</v>
      </c>
      <c r="J134" s="593">
        <f>'ZZZ-PG1.DBF'!O152</f>
        <v>0</v>
      </c>
      <c r="K134" s="593">
        <f>'ZZZ-PG1.DBF'!P152</f>
        <v>0</v>
      </c>
      <c r="L134" s="593">
        <f>'ZZZ-PG1.DBF'!Q152</f>
        <v>0</v>
      </c>
      <c r="M134" s="593">
        <f>'ZZZ-PG1.DBF'!R152</f>
        <v>0</v>
      </c>
      <c r="N134" s="322"/>
      <c r="O134" s="322"/>
    </row>
    <row r="135" spans="1:15">
      <c r="A135" s="597" t="s">
        <v>91</v>
      </c>
      <c r="B135" s="596"/>
      <c r="C135" s="592" t="s">
        <v>33</v>
      </c>
      <c r="D135" s="594">
        <f>'ZZZ-PG1.DBF'!I153</f>
        <v>0</v>
      </c>
      <c r="E135" s="594">
        <f>'ZZZ-PG1.DBF'!J153</f>
        <v>0</v>
      </c>
      <c r="F135" s="594">
        <f>'ZZZ-PG1.DBF'!K153</f>
        <v>0</v>
      </c>
      <c r="G135" s="594">
        <f>'ZZZ-PG1.DBF'!L153</f>
        <v>0</v>
      </c>
      <c r="H135" s="594">
        <f>'ZZZ-PG1.DBF'!M153</f>
        <v>0</v>
      </c>
      <c r="I135" s="594">
        <f>'ZZZ-PG1.DBF'!N153</f>
        <v>0</v>
      </c>
      <c r="J135" s="594">
        <f>'ZZZ-PG1.DBF'!O153</f>
        <v>0</v>
      </c>
      <c r="K135" s="594">
        <f>'ZZZ-PG1.DBF'!P153</f>
        <v>0</v>
      </c>
      <c r="L135" s="594">
        <f>'ZZZ-PG1.DBF'!Q153</f>
        <v>0</v>
      </c>
      <c r="M135" s="593">
        <f>'ZZZ-PG1.DBF'!R153</f>
        <v>0</v>
      </c>
      <c r="N135" s="322"/>
      <c r="O135" s="322"/>
    </row>
    <row r="136" spans="1:15">
      <c r="A136" s="597"/>
      <c r="B136" s="596"/>
      <c r="C136" s="598"/>
      <c r="D136" s="593"/>
      <c r="E136" s="593"/>
      <c r="F136" s="593"/>
      <c r="G136" s="593"/>
      <c r="H136" s="593"/>
      <c r="I136" s="593"/>
      <c r="J136" s="593"/>
      <c r="K136" s="593"/>
      <c r="L136" s="593"/>
      <c r="M136" s="593"/>
      <c r="N136" s="322"/>
      <c r="O136" s="322"/>
    </row>
    <row r="137" spans="1:15">
      <c r="A137" s="599" t="s">
        <v>92</v>
      </c>
      <c r="B137" s="600"/>
      <c r="C137" s="598"/>
      <c r="D137" s="593"/>
      <c r="E137" s="593"/>
      <c r="F137" s="593"/>
      <c r="G137" s="593"/>
      <c r="H137" s="593"/>
      <c r="I137" s="593"/>
      <c r="J137" s="593"/>
      <c r="K137" s="593"/>
      <c r="L137" s="593"/>
      <c r="M137" s="593"/>
      <c r="N137" s="322"/>
      <c r="O137" s="322"/>
    </row>
    <row r="138" spans="1:15">
      <c r="A138" s="566" t="s">
        <v>93</v>
      </c>
      <c r="B138" s="596"/>
      <c r="C138" s="592">
        <f>'ZZZ-PG1.DBF'!H156</f>
        <v>0</v>
      </c>
      <c r="D138" s="593">
        <f>'ZZZ-PG1.DBF'!I156</f>
        <v>0</v>
      </c>
      <c r="E138" s="593">
        <f>'ZZZ-PG1.DBF'!J156</f>
        <v>0</v>
      </c>
      <c r="F138" s="593">
        <f>'ZZZ-PG1.DBF'!K156</f>
        <v>0</v>
      </c>
      <c r="G138" s="593">
        <f>'ZZZ-PG1.DBF'!L156</f>
        <v>0</v>
      </c>
      <c r="H138" s="593">
        <f>'ZZZ-PG1.DBF'!M156</f>
        <v>0</v>
      </c>
      <c r="I138" s="593">
        <f>'ZZZ-PG1.DBF'!N156</f>
        <v>0</v>
      </c>
      <c r="J138" s="593">
        <f>'ZZZ-PG1.DBF'!O156</f>
        <v>0</v>
      </c>
      <c r="K138" s="593">
        <f>'ZZZ-PG1.DBF'!P156</f>
        <v>0</v>
      </c>
      <c r="L138" s="593">
        <f>'ZZZ-PG1.DBF'!Q156</f>
        <v>0</v>
      </c>
      <c r="M138" s="593">
        <f>'ZZZ-PG1.DBF'!R156</f>
        <v>0</v>
      </c>
      <c r="N138" s="322"/>
      <c r="O138" s="322"/>
    </row>
    <row r="139" spans="1:15">
      <c r="A139" s="601" t="s">
        <v>94</v>
      </c>
      <c r="B139" s="596"/>
      <c r="C139" s="592">
        <f>'ZZZ-PG1.DBF'!H157</f>
        <v>0</v>
      </c>
      <c r="D139" s="593">
        <f>'ZZZ-PG1.DBF'!I157</f>
        <v>0</v>
      </c>
      <c r="E139" s="593">
        <f>'ZZZ-PG1.DBF'!J157</f>
        <v>0</v>
      </c>
      <c r="F139" s="593">
        <f>'ZZZ-PG1.DBF'!K157</f>
        <v>0</v>
      </c>
      <c r="G139" s="593">
        <f>'ZZZ-PG1.DBF'!L157</f>
        <v>0</v>
      </c>
      <c r="H139" s="593">
        <f>'ZZZ-PG1.DBF'!M157</f>
        <v>0</v>
      </c>
      <c r="I139" s="593">
        <f>'ZZZ-PG1.DBF'!N157</f>
        <v>0</v>
      </c>
      <c r="J139" s="593">
        <f>'ZZZ-PG1.DBF'!O157</f>
        <v>0</v>
      </c>
      <c r="K139" s="593">
        <f>'ZZZ-PG1.DBF'!P157</f>
        <v>0</v>
      </c>
      <c r="L139" s="593">
        <f>'ZZZ-PG1.DBF'!Q157</f>
        <v>0</v>
      </c>
      <c r="M139" s="593">
        <f>'ZZZ-PG1.DBF'!R157</f>
        <v>0</v>
      </c>
      <c r="N139" s="322"/>
      <c r="O139" s="322"/>
    </row>
    <row r="140" spans="1:15">
      <c r="A140" s="567" t="s">
        <v>95</v>
      </c>
      <c r="B140" s="596"/>
      <c r="C140" s="592">
        <f>'ZZZ-PG1.DBF'!H158</f>
        <v>0</v>
      </c>
      <c r="D140" s="593">
        <f>'ZZZ-PG1.DBF'!I158</f>
        <v>0</v>
      </c>
      <c r="E140" s="593">
        <f>'ZZZ-PG1.DBF'!J158</f>
        <v>0</v>
      </c>
      <c r="F140" s="593">
        <f>'ZZZ-PG1.DBF'!K158</f>
        <v>0</v>
      </c>
      <c r="G140" s="593">
        <f>'ZZZ-PG1.DBF'!L158</f>
        <v>0</v>
      </c>
      <c r="H140" s="593">
        <f>'ZZZ-PG1.DBF'!M158</f>
        <v>0</v>
      </c>
      <c r="I140" s="593">
        <f>'ZZZ-PG1.DBF'!N158</f>
        <v>0</v>
      </c>
      <c r="J140" s="593">
        <f>'ZZZ-PG1.DBF'!O158</f>
        <v>0</v>
      </c>
      <c r="K140" s="593">
        <f>'ZZZ-PG1.DBF'!P158</f>
        <v>0</v>
      </c>
      <c r="L140" s="593">
        <f>'ZZZ-PG1.DBF'!Q158</f>
        <v>0</v>
      </c>
      <c r="M140" s="593">
        <f>'ZZZ-PG1.DBF'!R158</f>
        <v>0</v>
      </c>
      <c r="N140" s="322"/>
      <c r="O140" s="322"/>
    </row>
    <row r="141" spans="1:15">
      <c r="A141" s="225" t="s">
        <v>96</v>
      </c>
      <c r="B141" s="590"/>
      <c r="C141" s="592">
        <f>'ZZZ-PG1.DBF'!H159</f>
        <v>0</v>
      </c>
      <c r="D141" s="593">
        <f>'ZZZ-PG1.DBF'!I159</f>
        <v>0</v>
      </c>
      <c r="E141" s="593">
        <f>'ZZZ-PG1.DBF'!J159</f>
        <v>0</v>
      </c>
      <c r="F141" s="593">
        <f>'ZZZ-PG1.DBF'!K159</f>
        <v>0</v>
      </c>
      <c r="G141" s="593">
        <f>'ZZZ-PG1.DBF'!L159</f>
        <v>0</v>
      </c>
      <c r="H141" s="593">
        <f>'ZZZ-PG1.DBF'!M159</f>
        <v>0</v>
      </c>
      <c r="I141" s="593">
        <f>'ZZZ-PG1.DBF'!N159</f>
        <v>0</v>
      </c>
      <c r="J141" s="593">
        <f>'ZZZ-PG1.DBF'!O159</f>
        <v>0</v>
      </c>
      <c r="K141" s="593">
        <f>'ZZZ-PG1.DBF'!P159</f>
        <v>0</v>
      </c>
      <c r="L141" s="593">
        <f>'ZZZ-PG1.DBF'!Q159</f>
        <v>0</v>
      </c>
      <c r="M141" s="593">
        <f>'ZZZ-PG1.DBF'!R159</f>
        <v>0</v>
      </c>
      <c r="N141" s="322"/>
      <c r="O141" s="322"/>
    </row>
    <row r="142" spans="1:15">
      <c r="A142" s="225" t="s">
        <v>97</v>
      </c>
      <c r="B142" s="590"/>
      <c r="C142" s="592">
        <f>'ZZZ-PG1.DBF'!H160</f>
        <v>0</v>
      </c>
      <c r="D142" s="593">
        <f>'ZZZ-PG1.DBF'!I160</f>
        <v>0</v>
      </c>
      <c r="E142" s="593">
        <f>'ZZZ-PG1.DBF'!J160</f>
        <v>0</v>
      </c>
      <c r="F142" s="593">
        <f>'ZZZ-PG1.DBF'!K160</f>
        <v>0</v>
      </c>
      <c r="G142" s="593">
        <f>'ZZZ-PG1.DBF'!L160</f>
        <v>0</v>
      </c>
      <c r="H142" s="593">
        <f>'ZZZ-PG1.DBF'!M160</f>
        <v>0</v>
      </c>
      <c r="I142" s="593">
        <f>'ZZZ-PG1.DBF'!N160</f>
        <v>0</v>
      </c>
      <c r="J142" s="593">
        <f>'ZZZ-PG1.DBF'!O160</f>
        <v>0</v>
      </c>
      <c r="K142" s="593">
        <f>'ZZZ-PG1.DBF'!P160</f>
        <v>0</v>
      </c>
      <c r="L142" s="593">
        <f>'ZZZ-PG1.DBF'!Q160</f>
        <v>0</v>
      </c>
      <c r="M142" s="593">
        <f>'ZZZ-PG1.DBF'!R160</f>
        <v>0</v>
      </c>
      <c r="N142" s="322"/>
      <c r="O142" s="322"/>
    </row>
    <row r="143" spans="1:15">
      <c r="A143" s="569" t="s">
        <v>474</v>
      </c>
      <c r="B143" s="590"/>
      <c r="C143" s="592">
        <f>'ZZZ-PG1.DBF'!H161</f>
        <v>0</v>
      </c>
      <c r="D143" s="593">
        <f>'ZZZ-PG1.DBF'!I161</f>
        <v>0</v>
      </c>
      <c r="E143" s="593">
        <f>'ZZZ-PG1.DBF'!J161</f>
        <v>0</v>
      </c>
      <c r="F143" s="593">
        <f>'ZZZ-PG1.DBF'!K161</f>
        <v>0</v>
      </c>
      <c r="G143" s="593">
        <f>'ZZZ-PG1.DBF'!L161</f>
        <v>0</v>
      </c>
      <c r="H143" s="593">
        <f>'ZZZ-PG1.DBF'!M161</f>
        <v>0</v>
      </c>
      <c r="I143" s="593">
        <f>'ZZZ-PG1.DBF'!N161</f>
        <v>0</v>
      </c>
      <c r="J143" s="593">
        <f>'ZZZ-PG1.DBF'!O161</f>
        <v>0</v>
      </c>
      <c r="K143" s="593">
        <f>'ZZZ-PG1.DBF'!P161</f>
        <v>0</v>
      </c>
      <c r="L143" s="593">
        <f>'ZZZ-PG1.DBF'!Q161</f>
        <v>0</v>
      </c>
      <c r="M143" s="593">
        <f>'ZZZ-PG1.DBF'!R161</f>
        <v>0</v>
      </c>
      <c r="N143" s="322"/>
      <c r="O143" s="322"/>
    </row>
    <row r="144" spans="1:15">
      <c r="A144" s="589" t="s">
        <v>98</v>
      </c>
      <c r="B144" s="590"/>
      <c r="C144" s="592" t="s">
        <v>33</v>
      </c>
      <c r="D144" s="594">
        <f>'ZZZ-PG1.DBF'!I162</f>
        <v>0</v>
      </c>
      <c r="E144" s="594">
        <f>'ZZZ-PG1.DBF'!J162</f>
        <v>0</v>
      </c>
      <c r="F144" s="594">
        <f>'ZZZ-PG1.DBF'!K162</f>
        <v>0</v>
      </c>
      <c r="G144" s="594">
        <f>'ZZZ-PG1.DBF'!L162</f>
        <v>0</v>
      </c>
      <c r="H144" s="594">
        <f>'ZZZ-PG1.DBF'!M162</f>
        <v>0</v>
      </c>
      <c r="I144" s="594">
        <f>'ZZZ-PG1.DBF'!N162</f>
        <v>0</v>
      </c>
      <c r="J144" s="594">
        <f>'ZZZ-PG1.DBF'!O162</f>
        <v>0</v>
      </c>
      <c r="K144" s="594">
        <f>'ZZZ-PG1.DBF'!P162</f>
        <v>0</v>
      </c>
      <c r="L144" s="594">
        <f>'ZZZ-PG1.DBF'!Q162</f>
        <v>0</v>
      </c>
      <c r="M144" s="593">
        <f>'ZZZ-PG1.DBF'!R162</f>
        <v>0</v>
      </c>
      <c r="N144" s="322"/>
      <c r="O144" s="322"/>
    </row>
    <row r="145" spans="1:15">
      <c r="A145" s="589"/>
      <c r="B145" s="590"/>
      <c r="C145" s="592"/>
      <c r="D145" s="593"/>
      <c r="E145" s="593"/>
      <c r="F145" s="593"/>
      <c r="G145" s="593"/>
      <c r="H145" s="593"/>
      <c r="I145" s="593"/>
      <c r="J145" s="593"/>
      <c r="K145" s="593"/>
      <c r="L145" s="593"/>
      <c r="M145" s="593"/>
      <c r="N145" s="322"/>
      <c r="O145" s="322"/>
    </row>
    <row r="146" spans="1:15">
      <c r="A146" s="564" t="s">
        <v>68</v>
      </c>
      <c r="B146" s="591"/>
      <c r="C146" s="592"/>
      <c r="D146" s="593"/>
      <c r="E146" s="593"/>
      <c r="F146" s="593"/>
      <c r="G146" s="593"/>
      <c r="H146" s="593"/>
      <c r="I146" s="593"/>
      <c r="J146" s="593"/>
      <c r="K146" s="593"/>
      <c r="L146" s="593"/>
      <c r="M146" s="593"/>
      <c r="N146" s="322"/>
      <c r="O146" s="322"/>
    </row>
    <row r="147" spans="1:15">
      <c r="A147" s="225" t="s">
        <v>99</v>
      </c>
      <c r="B147" s="590"/>
      <c r="C147" s="592">
        <f>'ZZZ-PG1.DBF'!H165</f>
        <v>0</v>
      </c>
      <c r="D147" s="593">
        <f>'ZZZ-PG1.DBF'!I165</f>
        <v>0</v>
      </c>
      <c r="E147" s="593">
        <f>'ZZZ-PG1.DBF'!J165</f>
        <v>0</v>
      </c>
      <c r="F147" s="593">
        <f>'ZZZ-PG1.DBF'!K165</f>
        <v>0</v>
      </c>
      <c r="G147" s="593">
        <f>'ZZZ-PG1.DBF'!L165</f>
        <v>0</v>
      </c>
      <c r="H147" s="593">
        <f>'ZZZ-PG1.DBF'!M165</f>
        <v>0</v>
      </c>
      <c r="I147" s="593">
        <f>'ZZZ-PG1.DBF'!N165</f>
        <v>0</v>
      </c>
      <c r="J147" s="593">
        <f>'ZZZ-PG1.DBF'!O165</f>
        <v>0</v>
      </c>
      <c r="K147" s="593">
        <f>'ZZZ-PG1.DBF'!P165</f>
        <v>0</v>
      </c>
      <c r="L147" s="593">
        <f>'ZZZ-PG1.DBF'!Q165</f>
        <v>0</v>
      </c>
      <c r="M147" s="593">
        <f>'ZZZ-PG1.DBF'!R165</f>
        <v>0</v>
      </c>
      <c r="N147" s="322"/>
      <c r="O147" s="322"/>
    </row>
    <row r="148" spans="1:15">
      <c r="A148" s="225" t="s">
        <v>100</v>
      </c>
      <c r="B148" s="590"/>
      <c r="C148" s="592">
        <f>'ZZZ-PG1.DBF'!H166</f>
        <v>0</v>
      </c>
      <c r="D148" s="593">
        <f>'ZZZ-PG1.DBF'!I166</f>
        <v>0</v>
      </c>
      <c r="E148" s="593">
        <f>'ZZZ-PG1.DBF'!J166</f>
        <v>0</v>
      </c>
      <c r="F148" s="593">
        <f>'ZZZ-PG1.DBF'!K166</f>
        <v>0</v>
      </c>
      <c r="G148" s="593">
        <f>'ZZZ-PG1.DBF'!L166</f>
        <v>0</v>
      </c>
      <c r="H148" s="593">
        <f>'ZZZ-PG1.DBF'!M166</f>
        <v>0</v>
      </c>
      <c r="I148" s="593">
        <f>'ZZZ-PG1.DBF'!N166</f>
        <v>0</v>
      </c>
      <c r="J148" s="593">
        <f>'ZZZ-PG1.DBF'!O166</f>
        <v>0</v>
      </c>
      <c r="K148" s="593">
        <f>'ZZZ-PG1.DBF'!P166</f>
        <v>0</v>
      </c>
      <c r="L148" s="593">
        <f>'ZZZ-PG1.DBF'!Q166</f>
        <v>0</v>
      </c>
      <c r="M148" s="593">
        <f>'ZZZ-PG1.DBF'!R166</f>
        <v>0</v>
      </c>
      <c r="N148" s="322"/>
      <c r="O148" s="322"/>
    </row>
    <row r="149" spans="1:15">
      <c r="A149" s="225" t="s">
        <v>101</v>
      </c>
      <c r="B149" s="590"/>
      <c r="C149" s="592">
        <f>'ZZZ-PG1.DBF'!H167</f>
        <v>0</v>
      </c>
      <c r="D149" s="593">
        <f>'ZZZ-PG1.DBF'!I167</f>
        <v>0</v>
      </c>
      <c r="E149" s="593">
        <f>'ZZZ-PG1.DBF'!J167</f>
        <v>0</v>
      </c>
      <c r="F149" s="593">
        <f>'ZZZ-PG1.DBF'!K167</f>
        <v>0</v>
      </c>
      <c r="G149" s="593">
        <f>'ZZZ-PG1.DBF'!L167</f>
        <v>0</v>
      </c>
      <c r="H149" s="593">
        <f>'ZZZ-PG1.DBF'!M167</f>
        <v>0</v>
      </c>
      <c r="I149" s="593">
        <f>'ZZZ-PG1.DBF'!N167</f>
        <v>0</v>
      </c>
      <c r="J149" s="593">
        <f>'ZZZ-PG1.DBF'!O167</f>
        <v>0</v>
      </c>
      <c r="K149" s="593">
        <f>'ZZZ-PG1.DBF'!P167</f>
        <v>0</v>
      </c>
      <c r="L149" s="593">
        <f>'ZZZ-PG1.DBF'!Q167</f>
        <v>0</v>
      </c>
      <c r="M149" s="593">
        <f>'ZZZ-PG1.DBF'!R167</f>
        <v>0</v>
      </c>
      <c r="N149" s="322"/>
      <c r="O149" s="322"/>
    </row>
    <row r="150" spans="1:15">
      <c r="A150" s="569" t="s">
        <v>476</v>
      </c>
      <c r="B150" s="590"/>
      <c r="C150" s="592">
        <f>'ZZZ-PG1.DBF'!H168</f>
        <v>0</v>
      </c>
      <c r="D150" s="593">
        <f>'ZZZ-PG1.DBF'!I168</f>
        <v>0</v>
      </c>
      <c r="E150" s="593">
        <f>'ZZZ-PG1.DBF'!J168</f>
        <v>0</v>
      </c>
      <c r="F150" s="593">
        <f>'ZZZ-PG1.DBF'!K168</f>
        <v>0</v>
      </c>
      <c r="G150" s="593">
        <f>'ZZZ-PG1.DBF'!L168</f>
        <v>0</v>
      </c>
      <c r="H150" s="593">
        <f>'ZZZ-PG1.DBF'!M168</f>
        <v>0</v>
      </c>
      <c r="I150" s="593">
        <f>'ZZZ-PG1.DBF'!N168</f>
        <v>0</v>
      </c>
      <c r="J150" s="593">
        <f>'ZZZ-PG1.DBF'!O168</f>
        <v>0</v>
      </c>
      <c r="K150" s="593">
        <f>'ZZZ-PG1.DBF'!P168</f>
        <v>0</v>
      </c>
      <c r="L150" s="593">
        <f>'ZZZ-PG1.DBF'!Q168</f>
        <v>0</v>
      </c>
      <c r="M150" s="593">
        <f>'ZZZ-PG1.DBF'!R168</f>
        <v>0</v>
      </c>
      <c r="N150" s="322"/>
      <c r="O150" s="322"/>
    </row>
    <row r="151" spans="1:15">
      <c r="A151" s="569" t="s">
        <v>585</v>
      </c>
      <c r="B151" s="590"/>
      <c r="C151" s="592">
        <f>'ZZZ-PG1.DBF'!H169</f>
        <v>0</v>
      </c>
      <c r="D151" s="593">
        <f>'ZZZ-PG1.DBF'!I169</f>
        <v>0</v>
      </c>
      <c r="E151" s="593">
        <f>'ZZZ-PG1.DBF'!J169</f>
        <v>0</v>
      </c>
      <c r="F151" s="593">
        <f>'ZZZ-PG1.DBF'!K169</f>
        <v>0</v>
      </c>
      <c r="G151" s="593">
        <f>'ZZZ-PG1.DBF'!L169</f>
        <v>0</v>
      </c>
      <c r="H151" s="593">
        <f>'ZZZ-PG1.DBF'!M169</f>
        <v>0</v>
      </c>
      <c r="I151" s="593">
        <f>'ZZZ-PG1.DBF'!N169</f>
        <v>0</v>
      </c>
      <c r="J151" s="593">
        <f>'ZZZ-PG1.DBF'!O169</f>
        <v>0</v>
      </c>
      <c r="K151" s="593">
        <f>'ZZZ-PG1.DBF'!P169</f>
        <v>0</v>
      </c>
      <c r="L151" s="593">
        <f>'ZZZ-PG1.DBF'!Q169</f>
        <v>0</v>
      </c>
      <c r="M151" s="593">
        <f>'ZZZ-PG1.DBF'!R169</f>
        <v>0</v>
      </c>
      <c r="N151" s="322"/>
      <c r="O151" s="322"/>
    </row>
    <row r="152" spans="1:15">
      <c r="A152" s="569" t="s">
        <v>477</v>
      </c>
      <c r="B152" s="590"/>
      <c r="C152" s="592">
        <f>'ZZZ-PG1.DBF'!H170</f>
        <v>0</v>
      </c>
      <c r="D152" s="593">
        <f>'ZZZ-PG1.DBF'!I170</f>
        <v>0</v>
      </c>
      <c r="E152" s="593">
        <f>'ZZZ-PG1.DBF'!J170</f>
        <v>0</v>
      </c>
      <c r="F152" s="593">
        <f>'ZZZ-PG1.DBF'!K170</f>
        <v>0</v>
      </c>
      <c r="G152" s="593">
        <f>'ZZZ-PG1.DBF'!L170</f>
        <v>0</v>
      </c>
      <c r="H152" s="593">
        <f>'ZZZ-PG1.DBF'!M170</f>
        <v>0</v>
      </c>
      <c r="I152" s="593">
        <f>'ZZZ-PG1.DBF'!N170</f>
        <v>0</v>
      </c>
      <c r="J152" s="593">
        <f>'ZZZ-PG1.DBF'!O170</f>
        <v>0</v>
      </c>
      <c r="K152" s="593">
        <f>'ZZZ-PG1.DBF'!P170</f>
        <v>0</v>
      </c>
      <c r="L152" s="593">
        <f>'ZZZ-PG1.DBF'!Q170</f>
        <v>0</v>
      </c>
      <c r="M152" s="593">
        <f>'ZZZ-PG1.DBF'!R170</f>
        <v>0</v>
      </c>
      <c r="N152" s="322"/>
      <c r="O152" s="322"/>
    </row>
    <row r="153" spans="1:15">
      <c r="A153" s="589" t="s">
        <v>102</v>
      </c>
      <c r="B153" s="590"/>
      <c r="C153" s="592" t="s">
        <v>33</v>
      </c>
      <c r="D153" s="594">
        <f>'ZZZ-PG1.DBF'!I171</f>
        <v>0</v>
      </c>
      <c r="E153" s="594">
        <f>'ZZZ-PG1.DBF'!J171</f>
        <v>0</v>
      </c>
      <c r="F153" s="594">
        <f>'ZZZ-PG1.DBF'!K171</f>
        <v>0</v>
      </c>
      <c r="G153" s="594">
        <f>'ZZZ-PG1.DBF'!L171</f>
        <v>0</v>
      </c>
      <c r="H153" s="594">
        <f>'ZZZ-PG1.DBF'!M171</f>
        <v>0</v>
      </c>
      <c r="I153" s="594">
        <f>'ZZZ-PG1.DBF'!N171</f>
        <v>0</v>
      </c>
      <c r="J153" s="594">
        <f>'ZZZ-PG1.DBF'!O171</f>
        <v>0</v>
      </c>
      <c r="K153" s="594">
        <f>'ZZZ-PG1.DBF'!P171</f>
        <v>0</v>
      </c>
      <c r="L153" s="594">
        <f>'ZZZ-PG1.DBF'!Q171</f>
        <v>0</v>
      </c>
      <c r="M153" s="593">
        <f>'ZZZ-PG1.DBF'!R171</f>
        <v>0</v>
      </c>
      <c r="N153" s="322"/>
      <c r="O153" s="322"/>
    </row>
    <row r="154" spans="1:15">
      <c r="A154" s="589"/>
      <c r="B154" s="590"/>
      <c r="C154" s="592"/>
      <c r="D154" s="603"/>
      <c r="E154" s="593"/>
      <c r="F154" s="593"/>
      <c r="G154" s="593"/>
      <c r="H154" s="593"/>
      <c r="I154" s="593"/>
      <c r="J154" s="593"/>
      <c r="K154" s="593"/>
      <c r="L154" s="593"/>
      <c r="M154" s="593"/>
      <c r="N154" s="322"/>
      <c r="O154" s="322"/>
    </row>
    <row r="155" spans="1:15">
      <c r="A155" s="564" t="s">
        <v>69</v>
      </c>
      <c r="B155" s="591"/>
      <c r="C155" s="592"/>
      <c r="D155" s="603"/>
      <c r="E155" s="593"/>
      <c r="F155" s="593"/>
      <c r="G155" s="593"/>
      <c r="H155" s="593"/>
      <c r="I155" s="593"/>
      <c r="J155" s="593"/>
      <c r="K155" s="593"/>
      <c r="L155" s="593"/>
      <c r="M155" s="593"/>
      <c r="N155" s="322"/>
      <c r="O155" s="322"/>
    </row>
    <row r="156" spans="1:15">
      <c r="A156" s="225" t="s">
        <v>103</v>
      </c>
      <c r="B156" s="590"/>
      <c r="C156" s="592">
        <f>'ZZZ-PG1.DBF'!H174</f>
        <v>0</v>
      </c>
      <c r="D156" s="593">
        <f>'ZZZ-PG1.DBF'!I174</f>
        <v>0</v>
      </c>
      <c r="E156" s="593">
        <f>'ZZZ-PG1.DBF'!J174</f>
        <v>0</v>
      </c>
      <c r="F156" s="593">
        <f>'ZZZ-PG1.DBF'!K174</f>
        <v>0</v>
      </c>
      <c r="G156" s="593">
        <f>'ZZZ-PG1.DBF'!L174</f>
        <v>0</v>
      </c>
      <c r="H156" s="593">
        <f>'ZZZ-PG1.DBF'!M174</f>
        <v>0</v>
      </c>
      <c r="I156" s="593">
        <f>'ZZZ-PG1.DBF'!N174</f>
        <v>0</v>
      </c>
      <c r="J156" s="593">
        <f>'ZZZ-PG1.DBF'!O174</f>
        <v>0</v>
      </c>
      <c r="K156" s="593">
        <f>'ZZZ-PG1.DBF'!P174</f>
        <v>0</v>
      </c>
      <c r="L156" s="593">
        <f>'ZZZ-PG1.DBF'!Q174</f>
        <v>0</v>
      </c>
      <c r="M156" s="593">
        <f>'ZZZ-PG1.DBF'!R174</f>
        <v>0</v>
      </c>
      <c r="N156" s="322"/>
      <c r="O156" s="322"/>
    </row>
    <row r="157" spans="1:15">
      <c r="A157" s="225" t="s">
        <v>104</v>
      </c>
      <c r="B157" s="590"/>
      <c r="C157" s="592">
        <f>'ZZZ-PG1.DBF'!H175</f>
        <v>0</v>
      </c>
      <c r="D157" s="593">
        <f>'ZZZ-PG1.DBF'!I175</f>
        <v>0</v>
      </c>
      <c r="E157" s="593">
        <f>'ZZZ-PG1.DBF'!J175</f>
        <v>0</v>
      </c>
      <c r="F157" s="593">
        <f>'ZZZ-PG1.DBF'!K175</f>
        <v>0</v>
      </c>
      <c r="G157" s="593">
        <f>'ZZZ-PG1.DBF'!L175</f>
        <v>0</v>
      </c>
      <c r="H157" s="593">
        <f>'ZZZ-PG1.DBF'!M175</f>
        <v>0</v>
      </c>
      <c r="I157" s="593">
        <f>'ZZZ-PG1.DBF'!N175</f>
        <v>0</v>
      </c>
      <c r="J157" s="593">
        <f>'ZZZ-PG1.DBF'!O175</f>
        <v>0</v>
      </c>
      <c r="K157" s="593">
        <f>'ZZZ-PG1.DBF'!P175</f>
        <v>0</v>
      </c>
      <c r="L157" s="593">
        <f>'ZZZ-PG1.DBF'!Q175</f>
        <v>0</v>
      </c>
      <c r="M157" s="593">
        <f>'ZZZ-PG1.DBF'!R175</f>
        <v>0</v>
      </c>
      <c r="N157" s="322"/>
      <c r="O157" s="322"/>
    </row>
    <row r="158" spans="1:15">
      <c r="A158" s="225" t="s">
        <v>105</v>
      </c>
      <c r="B158" s="590"/>
      <c r="C158" s="592">
        <f>'ZZZ-PG1.DBF'!H176</f>
        <v>0</v>
      </c>
      <c r="D158" s="593">
        <f>'ZZZ-PG1.DBF'!I176</f>
        <v>0</v>
      </c>
      <c r="E158" s="593">
        <f>'ZZZ-PG1.DBF'!J176</f>
        <v>0</v>
      </c>
      <c r="F158" s="593">
        <f>'ZZZ-PG1.DBF'!K176</f>
        <v>0</v>
      </c>
      <c r="G158" s="593">
        <f>'ZZZ-PG1.DBF'!L176</f>
        <v>0</v>
      </c>
      <c r="H158" s="593">
        <f>'ZZZ-PG1.DBF'!M176</f>
        <v>0</v>
      </c>
      <c r="I158" s="593">
        <f>'ZZZ-PG1.DBF'!N176</f>
        <v>0</v>
      </c>
      <c r="J158" s="593">
        <f>'ZZZ-PG1.DBF'!O176</f>
        <v>0</v>
      </c>
      <c r="K158" s="593">
        <f>'ZZZ-PG1.DBF'!P176</f>
        <v>0</v>
      </c>
      <c r="L158" s="593">
        <f>'ZZZ-PG1.DBF'!Q176</f>
        <v>0</v>
      </c>
      <c r="M158" s="593">
        <f>'ZZZ-PG1.DBF'!R176</f>
        <v>0</v>
      </c>
      <c r="N158" s="322"/>
      <c r="O158" s="322"/>
    </row>
    <row r="159" spans="1:15">
      <c r="A159" s="225" t="s">
        <v>106</v>
      </c>
      <c r="B159" s="590"/>
      <c r="C159" s="592">
        <f>'ZZZ-PG1.DBF'!H177</f>
        <v>0</v>
      </c>
      <c r="D159" s="593">
        <f>'ZZZ-PG1.DBF'!I177</f>
        <v>0</v>
      </c>
      <c r="E159" s="593">
        <f>'ZZZ-PG1.DBF'!J177</f>
        <v>0</v>
      </c>
      <c r="F159" s="593">
        <f>'ZZZ-PG1.DBF'!K177</f>
        <v>0</v>
      </c>
      <c r="G159" s="593">
        <f>'ZZZ-PG1.DBF'!L177</f>
        <v>0</v>
      </c>
      <c r="H159" s="593">
        <f>'ZZZ-PG1.DBF'!M177</f>
        <v>0</v>
      </c>
      <c r="I159" s="593">
        <f>'ZZZ-PG1.DBF'!N177</f>
        <v>0</v>
      </c>
      <c r="J159" s="593">
        <f>'ZZZ-PG1.DBF'!O177</f>
        <v>0</v>
      </c>
      <c r="K159" s="593">
        <f>'ZZZ-PG1.DBF'!P177</f>
        <v>0</v>
      </c>
      <c r="L159" s="593">
        <f>'ZZZ-PG1.DBF'!Q177</f>
        <v>0</v>
      </c>
      <c r="M159" s="593">
        <f>'ZZZ-PG1.DBF'!R177</f>
        <v>0</v>
      </c>
      <c r="N159" s="322"/>
      <c r="O159" s="322"/>
    </row>
    <row r="160" spans="1:15">
      <c r="A160" s="569" t="s">
        <v>586</v>
      </c>
      <c r="B160" s="590"/>
      <c r="C160" s="592">
        <f>'ZZZ-PG1.DBF'!H178</f>
        <v>0</v>
      </c>
      <c r="D160" s="593">
        <f>'ZZZ-PG1.DBF'!I178</f>
        <v>0</v>
      </c>
      <c r="E160" s="593">
        <f>'ZZZ-PG1.DBF'!J178</f>
        <v>0</v>
      </c>
      <c r="F160" s="593">
        <f>'ZZZ-PG1.DBF'!K178</f>
        <v>0</v>
      </c>
      <c r="G160" s="593">
        <f>'ZZZ-PG1.DBF'!L178</f>
        <v>0</v>
      </c>
      <c r="H160" s="593">
        <f>'ZZZ-PG1.DBF'!M178</f>
        <v>0</v>
      </c>
      <c r="I160" s="593">
        <f>'ZZZ-PG1.DBF'!N178</f>
        <v>0</v>
      </c>
      <c r="J160" s="593">
        <f>'ZZZ-PG1.DBF'!O178</f>
        <v>0</v>
      </c>
      <c r="K160" s="593">
        <f>'ZZZ-PG1.DBF'!P178</f>
        <v>0</v>
      </c>
      <c r="L160" s="593">
        <f>'ZZZ-PG1.DBF'!Q178</f>
        <v>0</v>
      </c>
      <c r="M160" s="593">
        <f>'ZZZ-PG1.DBF'!R178</f>
        <v>0</v>
      </c>
      <c r="N160" s="322"/>
      <c r="O160" s="322"/>
    </row>
    <row r="161" spans="1:15">
      <c r="A161" s="225" t="s">
        <v>379</v>
      </c>
      <c r="B161" s="590"/>
      <c r="C161" s="592">
        <f>'ZZZ-PG1.DBF'!H179</f>
        <v>0</v>
      </c>
      <c r="D161" s="593">
        <f>'ZZZ-PG1.DBF'!I179</f>
        <v>0</v>
      </c>
      <c r="E161" s="593">
        <f>'ZZZ-PG1.DBF'!J179</f>
        <v>0</v>
      </c>
      <c r="F161" s="593">
        <f>'ZZZ-PG1.DBF'!K179</f>
        <v>0</v>
      </c>
      <c r="G161" s="593">
        <f>'ZZZ-PG1.DBF'!L179</f>
        <v>0</v>
      </c>
      <c r="H161" s="593">
        <f>'ZZZ-PG1.DBF'!M179</f>
        <v>0</v>
      </c>
      <c r="I161" s="593">
        <f>'ZZZ-PG1.DBF'!N179</f>
        <v>0</v>
      </c>
      <c r="J161" s="593">
        <f>'ZZZ-PG1.DBF'!O179</f>
        <v>0</v>
      </c>
      <c r="K161" s="593">
        <f>'ZZZ-PG1.DBF'!P179</f>
        <v>0</v>
      </c>
      <c r="L161" s="593">
        <f>'ZZZ-PG1.DBF'!Q179</f>
        <v>0</v>
      </c>
      <c r="M161" s="593">
        <f>'ZZZ-PG1.DBF'!R179</f>
        <v>0</v>
      </c>
      <c r="N161" s="322"/>
      <c r="O161" s="322"/>
    </row>
    <row r="162" spans="1:15">
      <c r="A162" s="569" t="s">
        <v>590</v>
      </c>
      <c r="B162" s="590"/>
      <c r="C162" s="592">
        <f>'ZZZ-PG1.DBF'!H180</f>
        <v>0</v>
      </c>
      <c r="D162" s="593">
        <f>'ZZZ-PG1.DBF'!I180</f>
        <v>0</v>
      </c>
      <c r="E162" s="593">
        <f>'ZZZ-PG1.DBF'!J180</f>
        <v>0</v>
      </c>
      <c r="F162" s="593">
        <f>'ZZZ-PG1.DBF'!K180</f>
        <v>0</v>
      </c>
      <c r="G162" s="593">
        <f>'ZZZ-PG1.DBF'!L180</f>
        <v>0</v>
      </c>
      <c r="H162" s="593">
        <f>'ZZZ-PG1.DBF'!M180</f>
        <v>0</v>
      </c>
      <c r="I162" s="593">
        <f>'ZZZ-PG1.DBF'!N180</f>
        <v>0</v>
      </c>
      <c r="J162" s="593">
        <f>'ZZZ-PG1.DBF'!O180</f>
        <v>0</v>
      </c>
      <c r="K162" s="593">
        <f>'ZZZ-PG1.DBF'!P180</f>
        <v>0</v>
      </c>
      <c r="L162" s="593">
        <f>'ZZZ-PG1.DBF'!Q180</f>
        <v>0</v>
      </c>
      <c r="M162" s="593">
        <f>'ZZZ-PG1.DBF'!R180</f>
        <v>0</v>
      </c>
      <c r="N162" s="322"/>
      <c r="O162" s="322"/>
    </row>
    <row r="163" spans="1:15">
      <c r="A163" s="571" t="s">
        <v>589</v>
      </c>
      <c r="B163" s="604"/>
      <c r="C163" s="592">
        <f>'ZZZ-PG1.DBF'!H181</f>
        <v>0</v>
      </c>
      <c r="D163" s="593">
        <f>'ZZZ-PG1.DBF'!I181</f>
        <v>0</v>
      </c>
      <c r="E163" s="593">
        <f>'ZZZ-PG1.DBF'!J181</f>
        <v>0</v>
      </c>
      <c r="F163" s="593">
        <f>'ZZZ-PG1.DBF'!K181</f>
        <v>0</v>
      </c>
      <c r="G163" s="593">
        <f>'ZZZ-PG1.DBF'!L181</f>
        <v>0</v>
      </c>
      <c r="H163" s="593">
        <f>'ZZZ-PG1.DBF'!M181</f>
        <v>0</v>
      </c>
      <c r="I163" s="593">
        <f>'ZZZ-PG1.DBF'!N181</f>
        <v>0</v>
      </c>
      <c r="J163" s="593">
        <f>'ZZZ-PG1.DBF'!O181</f>
        <v>0</v>
      </c>
      <c r="K163" s="593">
        <f>'ZZZ-PG1.DBF'!P181</f>
        <v>0</v>
      </c>
      <c r="L163" s="593">
        <f>'ZZZ-PG1.DBF'!Q181</f>
        <v>0</v>
      </c>
      <c r="M163" s="593">
        <f>'ZZZ-PG1.DBF'!R181</f>
        <v>0</v>
      </c>
      <c r="N163" s="322"/>
      <c r="O163" s="322"/>
    </row>
    <row r="164" spans="1:15">
      <c r="A164" s="572" t="s">
        <v>361</v>
      </c>
      <c r="B164" s="605"/>
      <c r="C164" s="592">
        <f>'ZZZ-PG1.DBF'!H182</f>
        <v>0</v>
      </c>
      <c r="D164" s="593">
        <f>'ZZZ-PG1.DBF'!I182</f>
        <v>0</v>
      </c>
      <c r="E164" s="593">
        <f>'ZZZ-PG1.DBF'!J182</f>
        <v>0</v>
      </c>
      <c r="F164" s="593">
        <f>'ZZZ-PG1.DBF'!K182</f>
        <v>0</v>
      </c>
      <c r="G164" s="593">
        <f>'ZZZ-PG1.DBF'!L182</f>
        <v>0</v>
      </c>
      <c r="H164" s="593">
        <f>'ZZZ-PG1.DBF'!M182</f>
        <v>0</v>
      </c>
      <c r="I164" s="593">
        <f>'ZZZ-PG1.DBF'!N182</f>
        <v>0</v>
      </c>
      <c r="J164" s="593">
        <f>'ZZZ-PG1.DBF'!O182</f>
        <v>0</v>
      </c>
      <c r="K164" s="593">
        <f>'ZZZ-PG1.DBF'!P182</f>
        <v>0</v>
      </c>
      <c r="L164" s="593">
        <f>'ZZZ-PG1.DBF'!Q182</f>
        <v>0</v>
      </c>
      <c r="M164" s="593">
        <f>'ZZZ-PG1.DBF'!R182</f>
        <v>0</v>
      </c>
      <c r="N164" s="322"/>
      <c r="O164" s="322"/>
    </row>
    <row r="165" spans="1:15">
      <c r="A165" s="589" t="s">
        <v>216</v>
      </c>
      <c r="B165" s="590"/>
      <c r="C165" s="606" t="s">
        <v>33</v>
      </c>
      <c r="D165" s="594">
        <f>'ZZZ-PG1.DBF'!I183</f>
        <v>0</v>
      </c>
      <c r="E165" s="594">
        <f>'ZZZ-PG1.DBF'!J183</f>
        <v>0</v>
      </c>
      <c r="F165" s="594">
        <f>'ZZZ-PG1.DBF'!K183</f>
        <v>0</v>
      </c>
      <c r="G165" s="594">
        <f>'ZZZ-PG1.DBF'!L183</f>
        <v>0</v>
      </c>
      <c r="H165" s="594">
        <f>'ZZZ-PG1.DBF'!M183</f>
        <v>0</v>
      </c>
      <c r="I165" s="594">
        <f>'ZZZ-PG1.DBF'!N183</f>
        <v>0</v>
      </c>
      <c r="J165" s="594">
        <f>'ZZZ-PG1.DBF'!O183</f>
        <v>0</v>
      </c>
      <c r="K165" s="594">
        <f>'ZZZ-PG1.DBF'!P183</f>
        <v>0</v>
      </c>
      <c r="L165" s="594">
        <f>'ZZZ-PG1.DBF'!Q183</f>
        <v>0</v>
      </c>
      <c r="M165" s="593">
        <f>'ZZZ-PG1.DBF'!R183</f>
        <v>0</v>
      </c>
      <c r="N165" s="322"/>
      <c r="O165" s="322"/>
    </row>
    <row r="166" spans="1:15" ht="30.75" thickBot="1">
      <c r="A166" s="589" t="s">
        <v>334</v>
      </c>
      <c r="B166" s="590"/>
      <c r="C166" s="607" t="s">
        <v>33</v>
      </c>
      <c r="D166" s="608">
        <f>'ZZZ-PG1.DBF'!I184</f>
        <v>0</v>
      </c>
      <c r="E166" s="608">
        <f>'ZZZ-PG1.DBF'!J184</f>
        <v>0</v>
      </c>
      <c r="F166" s="608">
        <f>'ZZZ-PG1.DBF'!K184</f>
        <v>0</v>
      </c>
      <c r="G166" s="608">
        <f>'ZZZ-PG1.DBF'!L184</f>
        <v>0</v>
      </c>
      <c r="H166" s="608">
        <f>'ZZZ-PG1.DBF'!M184</f>
        <v>0</v>
      </c>
      <c r="I166" s="608">
        <f>'ZZZ-PG1.DBF'!N184</f>
        <v>0</v>
      </c>
      <c r="J166" s="608">
        <f>'ZZZ-PG1.DBF'!O184</f>
        <v>0</v>
      </c>
      <c r="K166" s="608">
        <f>'ZZZ-PG1.DBF'!P184</f>
        <v>0</v>
      </c>
      <c r="L166" s="608">
        <f>'ZZZ-PG1.DBF'!Q184</f>
        <v>0</v>
      </c>
      <c r="M166" s="609">
        <f>'ZZZ-PG1.DBF'!R184</f>
        <v>0</v>
      </c>
      <c r="N166" s="322"/>
      <c r="O166" s="322"/>
    </row>
    <row r="167" spans="1:15" ht="30">
      <c r="A167" s="589" t="s">
        <v>770</v>
      </c>
      <c r="B167" s="590" t="s">
        <v>671</v>
      </c>
      <c r="C167" s="592"/>
      <c r="D167" s="593"/>
      <c r="E167" s="593"/>
      <c r="F167" s="593"/>
      <c r="G167" s="593"/>
      <c r="H167" s="593"/>
      <c r="I167" s="593"/>
      <c r="J167" s="593"/>
      <c r="K167" s="593"/>
      <c r="L167" s="593"/>
      <c r="M167" s="593"/>
      <c r="N167" s="322"/>
      <c r="O167" s="322"/>
    </row>
    <row r="168" spans="1:15">
      <c r="A168" s="564" t="s">
        <v>70</v>
      </c>
      <c r="B168" s="591"/>
      <c r="C168" s="592"/>
      <c r="D168" s="593"/>
      <c r="E168" s="593"/>
      <c r="F168" s="593"/>
      <c r="G168" s="593"/>
      <c r="H168" s="593"/>
      <c r="I168" s="593"/>
      <c r="J168" s="593"/>
      <c r="K168" s="593"/>
      <c r="L168" s="593"/>
      <c r="M168" s="593"/>
      <c r="N168" s="322"/>
      <c r="O168" s="322"/>
    </row>
    <row r="169" spans="1:15">
      <c r="A169" s="225" t="s">
        <v>107</v>
      </c>
      <c r="B169" s="590"/>
      <c r="C169" s="592">
        <f>'ZZZ-PG1.DBF'!H187</f>
        <v>0</v>
      </c>
      <c r="D169" s="593">
        <f>'ZZZ-PG1.DBF'!I187</f>
        <v>0</v>
      </c>
      <c r="E169" s="593">
        <f>'ZZZ-PG1.DBF'!J187</f>
        <v>0</v>
      </c>
      <c r="F169" s="593">
        <f>'ZZZ-PG1.DBF'!K187</f>
        <v>0</v>
      </c>
      <c r="G169" s="593">
        <f>'ZZZ-PG1.DBF'!L187</f>
        <v>0</v>
      </c>
      <c r="H169" s="593">
        <f>'ZZZ-PG1.DBF'!M187</f>
        <v>0</v>
      </c>
      <c r="I169" s="593">
        <f>'ZZZ-PG1.DBF'!N187</f>
        <v>0</v>
      </c>
      <c r="J169" s="593">
        <f>'ZZZ-PG1.DBF'!O187</f>
        <v>0</v>
      </c>
      <c r="K169" s="593">
        <f>'ZZZ-PG1.DBF'!P187</f>
        <v>0</v>
      </c>
      <c r="L169" s="593">
        <f>'ZZZ-PG1.DBF'!Q187</f>
        <v>0</v>
      </c>
      <c r="M169" s="593">
        <f>'ZZZ-PG1.DBF'!R187</f>
        <v>0</v>
      </c>
      <c r="N169" s="322"/>
      <c r="O169" s="322"/>
    </row>
    <row r="170" spans="1:15">
      <c r="A170" s="569" t="s">
        <v>588</v>
      </c>
      <c r="B170" s="590"/>
      <c r="C170" s="592">
        <f>'ZZZ-PG1.DBF'!H188</f>
        <v>0</v>
      </c>
      <c r="D170" s="593">
        <f>'ZZZ-PG1.DBF'!I188</f>
        <v>0</v>
      </c>
      <c r="E170" s="593">
        <f>'ZZZ-PG1.DBF'!J188</f>
        <v>0</v>
      </c>
      <c r="F170" s="593">
        <f>'ZZZ-PG1.DBF'!K188</f>
        <v>0</v>
      </c>
      <c r="G170" s="593">
        <f>'ZZZ-PG1.DBF'!L188</f>
        <v>0</v>
      </c>
      <c r="H170" s="593">
        <f>'ZZZ-PG1.DBF'!M188</f>
        <v>0</v>
      </c>
      <c r="I170" s="593">
        <f>'ZZZ-PG1.DBF'!N188</f>
        <v>0</v>
      </c>
      <c r="J170" s="593">
        <f>'ZZZ-PG1.DBF'!O188</f>
        <v>0</v>
      </c>
      <c r="K170" s="593">
        <f>'ZZZ-PG1.DBF'!P188</f>
        <v>0</v>
      </c>
      <c r="L170" s="593">
        <f>'ZZZ-PG1.DBF'!Q188</f>
        <v>0</v>
      </c>
      <c r="M170" s="593">
        <f>'ZZZ-PG1.DBF'!R188</f>
        <v>0</v>
      </c>
      <c r="N170" s="322"/>
      <c r="O170" s="322"/>
    </row>
    <row r="171" spans="1:15">
      <c r="A171" s="225" t="s">
        <v>108</v>
      </c>
      <c r="B171" s="590"/>
      <c r="C171" s="592">
        <f>'ZZZ-PG1.DBF'!H189</f>
        <v>0</v>
      </c>
      <c r="D171" s="593">
        <f>'ZZZ-PG1.DBF'!I189</f>
        <v>0</v>
      </c>
      <c r="E171" s="593">
        <f>'ZZZ-PG1.DBF'!J189</f>
        <v>0</v>
      </c>
      <c r="F171" s="593">
        <f>'ZZZ-PG1.DBF'!K189</f>
        <v>0</v>
      </c>
      <c r="G171" s="593">
        <f>'ZZZ-PG1.DBF'!L189</f>
        <v>0</v>
      </c>
      <c r="H171" s="593">
        <f>'ZZZ-PG1.DBF'!M189</f>
        <v>0</v>
      </c>
      <c r="I171" s="593">
        <f>'ZZZ-PG1.DBF'!N189</f>
        <v>0</v>
      </c>
      <c r="J171" s="593">
        <f>'ZZZ-PG1.DBF'!O189</f>
        <v>0</v>
      </c>
      <c r="K171" s="593">
        <f>'ZZZ-PG1.DBF'!P189</f>
        <v>0</v>
      </c>
      <c r="L171" s="593">
        <f>'ZZZ-PG1.DBF'!Q189</f>
        <v>0</v>
      </c>
      <c r="M171" s="593">
        <f>'ZZZ-PG1.DBF'!R189</f>
        <v>0</v>
      </c>
      <c r="N171" s="322"/>
      <c r="O171" s="322"/>
    </row>
    <row r="172" spans="1:15">
      <c r="A172" s="225" t="s">
        <v>109</v>
      </c>
      <c r="B172" s="590"/>
      <c r="C172" s="592">
        <f>'ZZZ-PG1.DBF'!H190</f>
        <v>0</v>
      </c>
      <c r="D172" s="593">
        <f>'ZZZ-PG1.DBF'!I190</f>
        <v>0</v>
      </c>
      <c r="E172" s="593">
        <f>'ZZZ-PG1.DBF'!J190</f>
        <v>0</v>
      </c>
      <c r="F172" s="593">
        <f>'ZZZ-PG1.DBF'!K190</f>
        <v>0</v>
      </c>
      <c r="G172" s="593">
        <f>'ZZZ-PG1.DBF'!L190</f>
        <v>0</v>
      </c>
      <c r="H172" s="593">
        <f>'ZZZ-PG1.DBF'!M190</f>
        <v>0</v>
      </c>
      <c r="I172" s="593">
        <f>'ZZZ-PG1.DBF'!N190</f>
        <v>0</v>
      </c>
      <c r="J172" s="593">
        <f>'ZZZ-PG1.DBF'!O190</f>
        <v>0</v>
      </c>
      <c r="K172" s="593">
        <f>'ZZZ-PG1.DBF'!P190</f>
        <v>0</v>
      </c>
      <c r="L172" s="593">
        <f>'ZZZ-PG1.DBF'!Q190</f>
        <v>0</v>
      </c>
      <c r="M172" s="593">
        <f>'ZZZ-PG1.DBF'!R190</f>
        <v>0</v>
      </c>
      <c r="N172" s="322"/>
      <c r="O172" s="322"/>
    </row>
    <row r="173" spans="1:15">
      <c r="A173" s="225" t="s">
        <v>110</v>
      </c>
      <c r="B173" s="590"/>
      <c r="C173" s="592">
        <f>'ZZZ-PG1.DBF'!H191</f>
        <v>0</v>
      </c>
      <c r="D173" s="593">
        <f>'ZZZ-PG1.DBF'!I191</f>
        <v>0</v>
      </c>
      <c r="E173" s="593">
        <f>'ZZZ-PG1.DBF'!J191</f>
        <v>0</v>
      </c>
      <c r="F173" s="593">
        <f>'ZZZ-PG1.DBF'!K191</f>
        <v>0</v>
      </c>
      <c r="G173" s="593">
        <f>'ZZZ-PG1.DBF'!L191</f>
        <v>0</v>
      </c>
      <c r="H173" s="593">
        <f>'ZZZ-PG1.DBF'!M191</f>
        <v>0</v>
      </c>
      <c r="I173" s="593">
        <f>'ZZZ-PG1.DBF'!N191</f>
        <v>0</v>
      </c>
      <c r="J173" s="593">
        <f>'ZZZ-PG1.DBF'!O191</f>
        <v>0</v>
      </c>
      <c r="K173" s="593">
        <f>'ZZZ-PG1.DBF'!P191</f>
        <v>0</v>
      </c>
      <c r="L173" s="593">
        <f>'ZZZ-PG1.DBF'!Q191</f>
        <v>0</v>
      </c>
      <c r="M173" s="593">
        <f>'ZZZ-PG1.DBF'!R191</f>
        <v>0</v>
      </c>
      <c r="N173" s="322"/>
      <c r="O173" s="322"/>
    </row>
    <row r="174" spans="1:15">
      <c r="A174" s="225" t="s">
        <v>111</v>
      </c>
      <c r="B174" s="590"/>
      <c r="C174" s="592">
        <f>'ZZZ-PG1.DBF'!H192</f>
        <v>0</v>
      </c>
      <c r="D174" s="593">
        <f>'ZZZ-PG1.DBF'!I192</f>
        <v>0</v>
      </c>
      <c r="E174" s="593">
        <f>'ZZZ-PG1.DBF'!J192</f>
        <v>0</v>
      </c>
      <c r="F174" s="593">
        <f>'ZZZ-PG1.DBF'!K192</f>
        <v>0</v>
      </c>
      <c r="G174" s="593">
        <f>'ZZZ-PG1.DBF'!L192</f>
        <v>0</v>
      </c>
      <c r="H174" s="593">
        <f>'ZZZ-PG1.DBF'!M192</f>
        <v>0</v>
      </c>
      <c r="I174" s="593">
        <f>'ZZZ-PG1.DBF'!N192</f>
        <v>0</v>
      </c>
      <c r="J174" s="593">
        <f>'ZZZ-PG1.DBF'!O192</f>
        <v>0</v>
      </c>
      <c r="K174" s="593">
        <f>'ZZZ-PG1.DBF'!P192</f>
        <v>0</v>
      </c>
      <c r="L174" s="593">
        <f>'ZZZ-PG1.DBF'!Q192</f>
        <v>0</v>
      </c>
      <c r="M174" s="593">
        <f>'ZZZ-PG1.DBF'!R192</f>
        <v>0</v>
      </c>
      <c r="N174" s="322"/>
      <c r="O174" s="322"/>
    </row>
    <row r="175" spans="1:15">
      <c r="A175" s="569" t="s">
        <v>591</v>
      </c>
      <c r="B175" s="590"/>
      <c r="C175" s="592">
        <f>'ZZZ-PG1.DBF'!H193</f>
        <v>0</v>
      </c>
      <c r="D175" s="593">
        <f>'ZZZ-PG1.DBF'!I193</f>
        <v>0</v>
      </c>
      <c r="E175" s="593">
        <f>'ZZZ-PG1.DBF'!J193</f>
        <v>0</v>
      </c>
      <c r="F175" s="593">
        <f>'ZZZ-PG1.DBF'!K193</f>
        <v>0</v>
      </c>
      <c r="G175" s="593">
        <f>'ZZZ-PG1.DBF'!L193</f>
        <v>0</v>
      </c>
      <c r="H175" s="593">
        <f>'ZZZ-PG1.DBF'!M193</f>
        <v>0</v>
      </c>
      <c r="I175" s="593">
        <f>'ZZZ-PG1.DBF'!N193</f>
        <v>0</v>
      </c>
      <c r="J175" s="593">
        <f>'ZZZ-PG1.DBF'!O193</f>
        <v>0</v>
      </c>
      <c r="K175" s="593">
        <f>'ZZZ-PG1.DBF'!P193</f>
        <v>0</v>
      </c>
      <c r="L175" s="593">
        <f>'ZZZ-PG1.DBF'!Q193</f>
        <v>0</v>
      </c>
      <c r="M175" s="593">
        <f>'ZZZ-PG1.DBF'!R193</f>
        <v>0</v>
      </c>
      <c r="N175" s="322"/>
      <c r="O175" s="322"/>
    </row>
    <row r="176" spans="1:15">
      <c r="A176" s="569" t="s">
        <v>592</v>
      </c>
      <c r="B176" s="590"/>
      <c r="C176" s="592">
        <f>'ZZZ-PG1.DBF'!H194</f>
        <v>0</v>
      </c>
      <c r="D176" s="593">
        <f>'ZZZ-PG1.DBF'!I194</f>
        <v>0</v>
      </c>
      <c r="E176" s="593">
        <f>'ZZZ-PG1.DBF'!J194</f>
        <v>0</v>
      </c>
      <c r="F176" s="593">
        <f>'ZZZ-PG1.DBF'!K194</f>
        <v>0</v>
      </c>
      <c r="G176" s="593">
        <f>'ZZZ-PG1.DBF'!L194</f>
        <v>0</v>
      </c>
      <c r="H176" s="593">
        <f>'ZZZ-PG1.DBF'!M194</f>
        <v>0</v>
      </c>
      <c r="I176" s="593">
        <f>'ZZZ-PG1.DBF'!N194</f>
        <v>0</v>
      </c>
      <c r="J176" s="593">
        <f>'ZZZ-PG1.DBF'!O194</f>
        <v>0</v>
      </c>
      <c r="K176" s="593">
        <f>'ZZZ-PG1.DBF'!P194</f>
        <v>0</v>
      </c>
      <c r="L176" s="593">
        <f>'ZZZ-PG1.DBF'!Q194</f>
        <v>0</v>
      </c>
      <c r="M176" s="593">
        <f>'ZZZ-PG1.DBF'!R194</f>
        <v>0</v>
      </c>
      <c r="N176" s="322"/>
      <c r="O176" s="322"/>
    </row>
    <row r="177" spans="1:15">
      <c r="A177" s="589" t="s">
        <v>112</v>
      </c>
      <c r="B177" s="590"/>
      <c r="C177" s="592" t="s">
        <v>33</v>
      </c>
      <c r="D177" s="594">
        <f>'ZZZ-PG1.DBF'!I195</f>
        <v>0</v>
      </c>
      <c r="E177" s="594">
        <f>'ZZZ-PG1.DBF'!J195</f>
        <v>0</v>
      </c>
      <c r="F177" s="594">
        <f>'ZZZ-PG1.DBF'!K195</f>
        <v>0</v>
      </c>
      <c r="G177" s="594">
        <f>'ZZZ-PG1.DBF'!L195</f>
        <v>0</v>
      </c>
      <c r="H177" s="594">
        <f>'ZZZ-PG1.DBF'!M195</f>
        <v>0</v>
      </c>
      <c r="I177" s="594">
        <f>'ZZZ-PG1.DBF'!N195</f>
        <v>0</v>
      </c>
      <c r="J177" s="594">
        <f>'ZZZ-PG1.DBF'!O195</f>
        <v>0</v>
      </c>
      <c r="K177" s="594">
        <f>'ZZZ-PG1.DBF'!P195</f>
        <v>0</v>
      </c>
      <c r="L177" s="594">
        <f>'ZZZ-PG1.DBF'!Q195</f>
        <v>0</v>
      </c>
      <c r="M177" s="594">
        <f>'ZZZ-PG1.DBF'!R195</f>
        <v>0</v>
      </c>
      <c r="N177" s="322"/>
      <c r="O177" s="322"/>
    </row>
    <row r="178" spans="1:15">
      <c r="A178" s="589"/>
      <c r="B178" s="590"/>
      <c r="C178" s="592"/>
      <c r="D178" s="593"/>
      <c r="E178" s="593"/>
      <c r="F178" s="593"/>
      <c r="G178" s="593"/>
      <c r="H178" s="593"/>
      <c r="I178" s="593"/>
      <c r="J178" s="593"/>
      <c r="K178" s="593"/>
      <c r="L178" s="593"/>
      <c r="M178" s="593"/>
      <c r="N178" s="322"/>
      <c r="O178" s="322"/>
    </row>
    <row r="179" spans="1:15">
      <c r="A179" s="564" t="s">
        <v>575</v>
      </c>
      <c r="B179" s="591"/>
      <c r="C179" s="592"/>
      <c r="D179" s="593"/>
      <c r="E179" s="593"/>
      <c r="F179" s="593"/>
      <c r="G179" s="593"/>
      <c r="H179" s="593"/>
      <c r="I179" s="593"/>
      <c r="J179" s="593"/>
      <c r="K179" s="593"/>
      <c r="L179" s="593"/>
      <c r="M179" s="593"/>
      <c r="N179" s="322"/>
      <c r="O179" s="322"/>
    </row>
    <row r="180" spans="1:15">
      <c r="A180" s="225" t="s">
        <v>113</v>
      </c>
      <c r="B180" s="590"/>
      <c r="C180" s="592">
        <f>'ZZZ-PG1.DBF'!H198</f>
        <v>0</v>
      </c>
      <c r="D180" s="593">
        <f>'ZZZ-PG1.DBF'!I198</f>
        <v>0</v>
      </c>
      <c r="E180" s="593">
        <f>'ZZZ-PG1.DBF'!J198</f>
        <v>0</v>
      </c>
      <c r="F180" s="593">
        <f>'ZZZ-PG1.DBF'!K198</f>
        <v>0</v>
      </c>
      <c r="G180" s="593">
        <f>'ZZZ-PG1.DBF'!L198</f>
        <v>0</v>
      </c>
      <c r="H180" s="593">
        <f>'ZZZ-PG1.DBF'!M198</f>
        <v>0</v>
      </c>
      <c r="I180" s="593">
        <f>'ZZZ-PG1.DBF'!N198</f>
        <v>0</v>
      </c>
      <c r="J180" s="593">
        <f>'ZZZ-PG1.DBF'!O198</f>
        <v>0</v>
      </c>
      <c r="K180" s="593">
        <f>'ZZZ-PG1.DBF'!P198</f>
        <v>0</v>
      </c>
      <c r="L180" s="593">
        <f>'ZZZ-PG1.DBF'!Q198</f>
        <v>0</v>
      </c>
      <c r="M180" s="593">
        <f>'ZZZ-PG1.DBF'!R198</f>
        <v>0</v>
      </c>
      <c r="N180" s="322"/>
      <c r="O180" s="322"/>
    </row>
    <row r="181" spans="1:15">
      <c r="A181" s="569" t="s">
        <v>479</v>
      </c>
      <c r="B181" s="590"/>
      <c r="C181" s="592">
        <f>'ZZZ-PG1.DBF'!H199</f>
        <v>0</v>
      </c>
      <c r="D181" s="593">
        <f>'ZZZ-PG1.DBF'!I199</f>
        <v>0</v>
      </c>
      <c r="E181" s="593">
        <f>'ZZZ-PG1.DBF'!J199</f>
        <v>0</v>
      </c>
      <c r="F181" s="593">
        <f>'ZZZ-PG1.DBF'!K199</f>
        <v>0</v>
      </c>
      <c r="G181" s="593">
        <f>'ZZZ-PG1.DBF'!L199</f>
        <v>0</v>
      </c>
      <c r="H181" s="593">
        <f>'ZZZ-PG1.DBF'!M199</f>
        <v>0</v>
      </c>
      <c r="I181" s="593">
        <f>'ZZZ-PG1.DBF'!N199</f>
        <v>0</v>
      </c>
      <c r="J181" s="593">
        <f>'ZZZ-PG1.DBF'!O199</f>
        <v>0</v>
      </c>
      <c r="K181" s="593">
        <f>'ZZZ-PG1.DBF'!P199</f>
        <v>0</v>
      </c>
      <c r="L181" s="593">
        <f>'ZZZ-PG1.DBF'!Q199</f>
        <v>0</v>
      </c>
      <c r="M181" s="593">
        <f>'ZZZ-PG1.DBF'!R199</f>
        <v>0</v>
      </c>
      <c r="N181" s="322"/>
      <c r="O181" s="322"/>
    </row>
    <row r="182" spans="1:15">
      <c r="A182" s="569" t="s">
        <v>593</v>
      </c>
      <c r="B182" s="590"/>
      <c r="C182" s="592">
        <f>'ZZZ-PG1.DBF'!H200</f>
        <v>0</v>
      </c>
      <c r="D182" s="593">
        <f>'ZZZ-PG1.DBF'!I200</f>
        <v>0</v>
      </c>
      <c r="E182" s="593">
        <f>'ZZZ-PG1.DBF'!J200</f>
        <v>0</v>
      </c>
      <c r="F182" s="593">
        <f>'ZZZ-PG1.DBF'!K200</f>
        <v>0</v>
      </c>
      <c r="G182" s="593">
        <f>'ZZZ-PG1.DBF'!L200</f>
        <v>0</v>
      </c>
      <c r="H182" s="593">
        <f>'ZZZ-PG1.DBF'!M200</f>
        <v>0</v>
      </c>
      <c r="I182" s="593">
        <f>'ZZZ-PG1.DBF'!N200</f>
        <v>0</v>
      </c>
      <c r="J182" s="593">
        <f>'ZZZ-PG1.DBF'!O200</f>
        <v>0</v>
      </c>
      <c r="K182" s="593">
        <f>'ZZZ-PG1.DBF'!P200</f>
        <v>0</v>
      </c>
      <c r="L182" s="593">
        <f>'ZZZ-PG1.DBF'!Q200</f>
        <v>0</v>
      </c>
      <c r="M182" s="593">
        <f>'ZZZ-PG1.DBF'!R200</f>
        <v>0</v>
      </c>
      <c r="N182" s="322"/>
      <c r="O182" s="322"/>
    </row>
    <row r="183" spans="1:15">
      <c r="A183" s="589" t="s">
        <v>112</v>
      </c>
      <c r="B183" s="590"/>
      <c r="C183" s="606" t="s">
        <v>33</v>
      </c>
      <c r="D183" s="594">
        <f>'ZZZ-PG1.DBF'!I201</f>
        <v>0</v>
      </c>
      <c r="E183" s="594">
        <f>'ZZZ-PG1.DBF'!J201</f>
        <v>0</v>
      </c>
      <c r="F183" s="594">
        <f>'ZZZ-PG1.DBF'!K201</f>
        <v>0</v>
      </c>
      <c r="G183" s="594">
        <f>'ZZZ-PG1.DBF'!L201</f>
        <v>0</v>
      </c>
      <c r="H183" s="594">
        <f>'ZZZ-PG1.DBF'!M201</f>
        <v>0</v>
      </c>
      <c r="I183" s="594">
        <f>'ZZZ-PG1.DBF'!N201</f>
        <v>0</v>
      </c>
      <c r="J183" s="594">
        <f>'ZZZ-PG1.DBF'!O201</f>
        <v>0</v>
      </c>
      <c r="K183" s="594">
        <f>'ZZZ-PG1.DBF'!P201</f>
        <v>0</v>
      </c>
      <c r="L183" s="594">
        <f>'ZZZ-PG1.DBF'!Q201</f>
        <v>0</v>
      </c>
      <c r="M183" s="594">
        <f>'ZZZ-PG1.DBF'!R201</f>
        <v>0</v>
      </c>
      <c r="N183" s="322"/>
      <c r="O183" s="322"/>
    </row>
    <row r="184" spans="1:15">
      <c r="A184" s="589"/>
      <c r="B184" s="590"/>
      <c r="C184" s="592"/>
      <c r="D184" s="593"/>
      <c r="E184" s="593"/>
      <c r="F184" s="593"/>
      <c r="G184" s="593"/>
      <c r="H184" s="593"/>
      <c r="I184" s="593"/>
      <c r="J184" s="593"/>
      <c r="K184" s="593"/>
      <c r="L184" s="593"/>
      <c r="M184" s="593"/>
      <c r="N184" s="322"/>
      <c r="O184" s="322"/>
    </row>
    <row r="185" spans="1:15" ht="30.75" thickBot="1">
      <c r="A185" s="589" t="s">
        <v>605</v>
      </c>
      <c r="B185" s="590"/>
      <c r="C185" s="607" t="s">
        <v>33</v>
      </c>
      <c r="D185" s="608">
        <f>'ZZZ-PG1.DBF'!I203</f>
        <v>0</v>
      </c>
      <c r="E185" s="608">
        <f>'ZZZ-PG1.DBF'!J203</f>
        <v>0</v>
      </c>
      <c r="F185" s="608">
        <f>'ZZZ-PG1.DBF'!K203</f>
        <v>0</v>
      </c>
      <c r="G185" s="608">
        <f>'ZZZ-PG1.DBF'!L203</f>
        <v>0</v>
      </c>
      <c r="H185" s="608">
        <f>'ZZZ-PG1.DBF'!M203</f>
        <v>0</v>
      </c>
      <c r="I185" s="608">
        <f>'ZZZ-PG1.DBF'!N203</f>
        <v>0</v>
      </c>
      <c r="J185" s="608">
        <f>'ZZZ-PG1.DBF'!O203</f>
        <v>0</v>
      </c>
      <c r="K185" s="608">
        <f>'ZZZ-PG1.DBF'!P203</f>
        <v>0</v>
      </c>
      <c r="L185" s="608">
        <f>'ZZZ-PG1.DBF'!Q203</f>
        <v>0</v>
      </c>
      <c r="M185" s="608">
        <f>'ZZZ-PG1.DBF'!R203</f>
        <v>0</v>
      </c>
      <c r="N185" s="322"/>
      <c r="O185" s="322"/>
    </row>
    <row r="186" spans="1:15">
      <c r="A186" s="225"/>
      <c r="B186" s="590"/>
      <c r="C186" s="592"/>
      <c r="D186" s="593"/>
      <c r="E186" s="593"/>
      <c r="F186" s="593"/>
      <c r="G186" s="593"/>
      <c r="H186" s="593"/>
      <c r="I186" s="593"/>
      <c r="J186" s="593"/>
      <c r="K186" s="593"/>
      <c r="L186" s="593"/>
      <c r="M186" s="593"/>
      <c r="N186" s="322"/>
      <c r="O186" s="322"/>
    </row>
    <row r="187" spans="1:15">
      <c r="A187" s="564" t="s">
        <v>3</v>
      </c>
      <c r="B187" s="591"/>
      <c r="C187" s="592"/>
      <c r="D187" s="593"/>
      <c r="E187" s="593"/>
      <c r="F187" s="593"/>
      <c r="G187" s="593"/>
      <c r="H187" s="593"/>
      <c r="I187" s="593"/>
      <c r="J187" s="593"/>
      <c r="K187" s="593"/>
      <c r="L187" s="593"/>
      <c r="M187" s="593"/>
      <c r="N187" s="322"/>
      <c r="O187" s="322"/>
    </row>
    <row r="188" spans="1:15">
      <c r="A188" s="225"/>
      <c r="B188" s="590"/>
      <c r="C188" s="592"/>
      <c r="D188" s="593"/>
      <c r="E188" s="593"/>
      <c r="F188" s="593"/>
      <c r="G188" s="593"/>
      <c r="H188" s="593"/>
      <c r="I188" s="593"/>
      <c r="J188" s="593"/>
      <c r="K188" s="593"/>
      <c r="L188" s="593"/>
      <c r="M188" s="593"/>
      <c r="N188" s="322"/>
      <c r="O188" s="322"/>
    </row>
    <row r="189" spans="1:15">
      <c r="A189" s="610" t="s">
        <v>114</v>
      </c>
      <c r="B189" s="611"/>
      <c r="C189" s="592"/>
      <c r="D189" s="593"/>
      <c r="E189" s="593"/>
      <c r="F189" s="593"/>
      <c r="G189" s="593"/>
      <c r="H189" s="593"/>
      <c r="I189" s="593"/>
      <c r="J189" s="593"/>
      <c r="K189" s="593"/>
      <c r="L189" s="593"/>
      <c r="M189" s="593"/>
      <c r="N189" s="322"/>
      <c r="O189" s="322"/>
    </row>
    <row r="190" spans="1:15">
      <c r="A190" s="610"/>
      <c r="B190" s="611"/>
      <c r="C190" s="592"/>
      <c r="D190" s="593"/>
      <c r="E190" s="593"/>
      <c r="F190" s="593"/>
      <c r="G190" s="593"/>
      <c r="H190" s="593"/>
      <c r="I190" s="593"/>
      <c r="J190" s="593"/>
      <c r="K190" s="593"/>
      <c r="L190" s="593"/>
      <c r="M190" s="593"/>
      <c r="N190" s="322"/>
      <c r="O190" s="322"/>
    </row>
    <row r="191" spans="1:15" ht="30">
      <c r="A191" s="589" t="s">
        <v>319</v>
      </c>
      <c r="B191" s="590" t="s">
        <v>672</v>
      </c>
      <c r="C191" s="592"/>
      <c r="D191" s="593"/>
      <c r="E191" s="593"/>
      <c r="F191" s="593"/>
      <c r="G191" s="593"/>
      <c r="H191" s="593"/>
      <c r="I191" s="593"/>
      <c r="J191" s="593"/>
      <c r="K191" s="593"/>
      <c r="L191" s="593"/>
      <c r="M191" s="593"/>
      <c r="N191" s="322"/>
      <c r="O191" s="322"/>
    </row>
    <row r="192" spans="1:15">
      <c r="A192" s="225" t="s">
        <v>115</v>
      </c>
      <c r="B192" s="590"/>
      <c r="C192" s="592">
        <f>'ZZZ-PG1.DBF'!H210</f>
        <v>0</v>
      </c>
      <c r="D192" s="593">
        <f>'ZZZ-PG1.DBF'!I210</f>
        <v>0</v>
      </c>
      <c r="E192" s="593">
        <f>'ZZZ-PG1.DBF'!J210</f>
        <v>0</v>
      </c>
      <c r="F192" s="593">
        <f>'ZZZ-PG1.DBF'!K210</f>
        <v>0</v>
      </c>
      <c r="G192" s="593">
        <f>'ZZZ-PG1.DBF'!L210</f>
        <v>0</v>
      </c>
      <c r="H192" s="593">
        <f>'ZZZ-PG1.DBF'!M210</f>
        <v>0</v>
      </c>
      <c r="I192" s="593">
        <f>'ZZZ-PG1.DBF'!N210</f>
        <v>0</v>
      </c>
      <c r="J192" s="593">
        <f>'ZZZ-PG1.DBF'!O210</f>
        <v>0</v>
      </c>
      <c r="K192" s="593">
        <f>'ZZZ-PG1.DBF'!P210</f>
        <v>0</v>
      </c>
      <c r="L192" s="593">
        <f>'ZZZ-PG1.DBF'!Q210</f>
        <v>0</v>
      </c>
      <c r="M192" s="593">
        <f>'ZZZ-PG1.DBF'!R210</f>
        <v>0</v>
      </c>
      <c r="N192" s="322"/>
      <c r="O192" s="322"/>
    </row>
    <row r="193" spans="1:15">
      <c r="A193" s="225" t="s">
        <v>116</v>
      </c>
      <c r="B193" s="590"/>
      <c r="C193" s="592">
        <f>'ZZZ-PG1.DBF'!H211</f>
        <v>0</v>
      </c>
      <c r="D193" s="593">
        <f>'ZZZ-PG1.DBF'!I211</f>
        <v>0</v>
      </c>
      <c r="E193" s="593">
        <f>'ZZZ-PG1.DBF'!J211</f>
        <v>0</v>
      </c>
      <c r="F193" s="593">
        <f>'ZZZ-PG1.DBF'!K211</f>
        <v>0</v>
      </c>
      <c r="G193" s="593">
        <f>'ZZZ-PG1.DBF'!L211</f>
        <v>0</v>
      </c>
      <c r="H193" s="593">
        <f>'ZZZ-PG1.DBF'!M211</f>
        <v>0</v>
      </c>
      <c r="I193" s="593">
        <f>'ZZZ-PG1.DBF'!N211</f>
        <v>0</v>
      </c>
      <c r="J193" s="593">
        <f>'ZZZ-PG1.DBF'!O211</f>
        <v>0</v>
      </c>
      <c r="K193" s="593">
        <f>'ZZZ-PG1.DBF'!P211</f>
        <v>0</v>
      </c>
      <c r="L193" s="593">
        <f>'ZZZ-PG1.DBF'!Q211</f>
        <v>0</v>
      </c>
      <c r="M193" s="593">
        <f>'ZZZ-PG1.DBF'!R211</f>
        <v>0</v>
      </c>
      <c r="N193" s="322"/>
      <c r="O193" s="322"/>
    </row>
    <row r="194" spans="1:15">
      <c r="A194" s="225" t="s">
        <v>117</v>
      </c>
      <c r="B194" s="590"/>
      <c r="C194" s="592">
        <f>'ZZZ-PG1.DBF'!H212</f>
        <v>0</v>
      </c>
      <c r="D194" s="593">
        <f>'ZZZ-PG1.DBF'!I212</f>
        <v>0</v>
      </c>
      <c r="E194" s="593">
        <f>'ZZZ-PG1.DBF'!J212</f>
        <v>0</v>
      </c>
      <c r="F194" s="593">
        <f>'ZZZ-PG1.DBF'!K212</f>
        <v>0</v>
      </c>
      <c r="G194" s="593">
        <f>'ZZZ-PG1.DBF'!L212</f>
        <v>0</v>
      </c>
      <c r="H194" s="593">
        <f>'ZZZ-PG1.DBF'!M212</f>
        <v>0</v>
      </c>
      <c r="I194" s="593">
        <f>'ZZZ-PG1.DBF'!N212</f>
        <v>0</v>
      </c>
      <c r="J194" s="593">
        <f>'ZZZ-PG1.DBF'!O212</f>
        <v>0</v>
      </c>
      <c r="K194" s="593">
        <f>'ZZZ-PG1.DBF'!P212</f>
        <v>0</v>
      </c>
      <c r="L194" s="593">
        <f>'ZZZ-PG1.DBF'!Q212</f>
        <v>0</v>
      </c>
      <c r="M194" s="593">
        <f>'ZZZ-PG1.DBF'!R212</f>
        <v>0</v>
      </c>
      <c r="N194" s="322"/>
      <c r="O194" s="322"/>
    </row>
    <row r="195" spans="1:15">
      <c r="A195" s="292" t="s">
        <v>594</v>
      </c>
      <c r="B195" s="612"/>
      <c r="C195" s="592">
        <f>'ZZZ-PG1.DBF'!H213</f>
        <v>0</v>
      </c>
      <c r="D195" s="593">
        <f>'ZZZ-PG1.DBF'!I213</f>
        <v>0</v>
      </c>
      <c r="E195" s="593">
        <f>'ZZZ-PG1.DBF'!J213</f>
        <v>0</v>
      </c>
      <c r="F195" s="593">
        <f>'ZZZ-PG1.DBF'!K213</f>
        <v>0</v>
      </c>
      <c r="G195" s="593">
        <f>'ZZZ-PG1.DBF'!L213</f>
        <v>0</v>
      </c>
      <c r="H195" s="593">
        <f>'ZZZ-PG1.DBF'!M213</f>
        <v>0</v>
      </c>
      <c r="I195" s="593">
        <f>'ZZZ-PG1.DBF'!N213</f>
        <v>0</v>
      </c>
      <c r="J195" s="593">
        <f>'ZZZ-PG1.DBF'!O213</f>
        <v>0</v>
      </c>
      <c r="K195" s="593">
        <f>'ZZZ-PG1.DBF'!P213</f>
        <v>0</v>
      </c>
      <c r="L195" s="593">
        <f>'ZZZ-PG1.DBF'!Q213</f>
        <v>0</v>
      </c>
      <c r="M195" s="593">
        <f>'ZZZ-PG1.DBF'!R213</f>
        <v>0</v>
      </c>
      <c r="N195" s="322"/>
      <c r="O195" s="322"/>
    </row>
    <row r="196" spans="1:15">
      <c r="A196" s="569" t="s">
        <v>595</v>
      </c>
      <c r="B196" s="590"/>
      <c r="C196" s="592">
        <f>'ZZZ-PG1.DBF'!H214</f>
        <v>0</v>
      </c>
      <c r="D196" s="593">
        <f>'ZZZ-PG1.DBF'!I214</f>
        <v>0</v>
      </c>
      <c r="E196" s="593">
        <f>'ZZZ-PG1.DBF'!J214</f>
        <v>0</v>
      </c>
      <c r="F196" s="593">
        <f>'ZZZ-PG1.DBF'!K214</f>
        <v>0</v>
      </c>
      <c r="G196" s="593">
        <f>'ZZZ-PG1.DBF'!L214</f>
        <v>0</v>
      </c>
      <c r="H196" s="593">
        <f>'ZZZ-PG1.DBF'!M214</f>
        <v>0</v>
      </c>
      <c r="I196" s="593">
        <f>'ZZZ-PG1.DBF'!N214</f>
        <v>0</v>
      </c>
      <c r="J196" s="593">
        <f>'ZZZ-PG1.DBF'!O214</f>
        <v>0</v>
      </c>
      <c r="K196" s="593">
        <f>'ZZZ-PG1.DBF'!P214</f>
        <v>0</v>
      </c>
      <c r="L196" s="593">
        <f>'ZZZ-PG1.DBF'!Q214</f>
        <v>0</v>
      </c>
      <c r="M196" s="593">
        <f>'ZZZ-PG1.DBF'!R214</f>
        <v>0</v>
      </c>
      <c r="N196" s="322"/>
      <c r="O196" s="322"/>
    </row>
    <row r="197" spans="1:15">
      <c r="A197" s="569" t="s">
        <v>596</v>
      </c>
      <c r="B197" s="590"/>
      <c r="C197" s="592">
        <f>'ZZZ-PG1.DBF'!H215</f>
        <v>0</v>
      </c>
      <c r="D197" s="593">
        <f>'ZZZ-PG1.DBF'!I215</f>
        <v>0</v>
      </c>
      <c r="E197" s="593">
        <f>'ZZZ-PG1.DBF'!J215</f>
        <v>0</v>
      </c>
      <c r="F197" s="593">
        <f>'ZZZ-PG1.DBF'!K215</f>
        <v>0</v>
      </c>
      <c r="G197" s="593">
        <f>'ZZZ-PG1.DBF'!L215</f>
        <v>0</v>
      </c>
      <c r="H197" s="593">
        <f>'ZZZ-PG1.DBF'!M215</f>
        <v>0</v>
      </c>
      <c r="I197" s="593">
        <f>'ZZZ-PG1.DBF'!N215</f>
        <v>0</v>
      </c>
      <c r="J197" s="593">
        <f>'ZZZ-PG1.DBF'!O215</f>
        <v>0</v>
      </c>
      <c r="K197" s="593">
        <f>'ZZZ-PG1.DBF'!P215</f>
        <v>0</v>
      </c>
      <c r="L197" s="593">
        <f>'ZZZ-PG1.DBF'!Q215</f>
        <v>0</v>
      </c>
      <c r="M197" s="593">
        <f>'ZZZ-PG1.DBF'!R215</f>
        <v>0</v>
      </c>
      <c r="N197" s="322"/>
      <c r="O197" s="322"/>
    </row>
    <row r="198" spans="1:15">
      <c r="A198" s="589" t="s">
        <v>118</v>
      </c>
      <c r="B198" s="590"/>
      <c r="C198" s="592" t="s">
        <v>33</v>
      </c>
      <c r="D198" s="594">
        <f>'ZZZ-PG1.DBF'!I216</f>
        <v>0</v>
      </c>
      <c r="E198" s="594">
        <f>'ZZZ-PG1.DBF'!J216</f>
        <v>0</v>
      </c>
      <c r="F198" s="594">
        <f>'ZZZ-PG1.DBF'!K216</f>
        <v>0</v>
      </c>
      <c r="G198" s="594">
        <f>'ZZZ-PG1.DBF'!L216</f>
        <v>0</v>
      </c>
      <c r="H198" s="594">
        <f>'ZZZ-PG1.DBF'!M216</f>
        <v>0</v>
      </c>
      <c r="I198" s="594">
        <f>'ZZZ-PG1.DBF'!N216</f>
        <v>0</v>
      </c>
      <c r="J198" s="594">
        <f>'ZZZ-PG1.DBF'!O216</f>
        <v>0</v>
      </c>
      <c r="K198" s="594">
        <f>'ZZZ-PG1.DBF'!P216</f>
        <v>0</v>
      </c>
      <c r="L198" s="594">
        <f>'ZZZ-PG1.DBF'!Q216</f>
        <v>0</v>
      </c>
      <c r="M198" s="593">
        <f>'ZZZ-PG1.DBF'!R216</f>
        <v>0</v>
      </c>
      <c r="N198" s="322"/>
      <c r="O198" s="322"/>
    </row>
    <row r="199" spans="1:15">
      <c r="A199" s="589"/>
      <c r="B199" s="590"/>
      <c r="C199" s="592"/>
      <c r="D199" s="593"/>
      <c r="E199" s="593"/>
      <c r="F199" s="593"/>
      <c r="G199" s="593"/>
      <c r="H199" s="593"/>
      <c r="I199" s="593"/>
      <c r="J199" s="593"/>
      <c r="K199" s="593"/>
      <c r="L199" s="593"/>
      <c r="M199" s="593"/>
      <c r="N199" s="322"/>
      <c r="O199" s="322"/>
    </row>
    <row r="200" spans="1:15">
      <c r="A200" s="589" t="s">
        <v>229</v>
      </c>
      <c r="B200" s="590" t="s">
        <v>673</v>
      </c>
      <c r="C200" s="592"/>
      <c r="D200" s="593"/>
      <c r="E200" s="593"/>
      <c r="F200" s="593"/>
      <c r="G200" s="593"/>
      <c r="H200" s="593"/>
      <c r="I200" s="593"/>
      <c r="J200" s="593"/>
      <c r="K200" s="593"/>
      <c r="L200" s="593"/>
      <c r="M200" s="593"/>
      <c r="N200" s="322"/>
      <c r="O200" s="322"/>
    </row>
    <row r="201" spans="1:15">
      <c r="A201" s="225" t="s">
        <v>119</v>
      </c>
      <c r="B201" s="590"/>
      <c r="C201" s="592">
        <f>'ZZZ-PG1.DBF'!H219</f>
        <v>0</v>
      </c>
      <c r="D201" s="593">
        <f>'ZZZ-PG1.DBF'!I219</f>
        <v>0</v>
      </c>
      <c r="E201" s="593">
        <f>'ZZZ-PG1.DBF'!J219</f>
        <v>0</v>
      </c>
      <c r="F201" s="593">
        <f>'ZZZ-PG1.DBF'!K219</f>
        <v>0</v>
      </c>
      <c r="G201" s="593">
        <f>'ZZZ-PG1.DBF'!L219</f>
        <v>0</v>
      </c>
      <c r="H201" s="593">
        <f>'ZZZ-PG1.DBF'!M219</f>
        <v>0</v>
      </c>
      <c r="I201" s="593">
        <f>'ZZZ-PG1.DBF'!N219</f>
        <v>0</v>
      </c>
      <c r="J201" s="593">
        <f>'ZZZ-PG1.DBF'!O219</f>
        <v>0</v>
      </c>
      <c r="K201" s="593">
        <f>'ZZZ-PG1.DBF'!P219</f>
        <v>0</v>
      </c>
      <c r="L201" s="593">
        <f>'ZZZ-PG1.DBF'!Q219</f>
        <v>0</v>
      </c>
      <c r="M201" s="593">
        <f>'ZZZ-PG1.DBF'!R219</f>
        <v>0</v>
      </c>
      <c r="N201" s="322"/>
      <c r="O201" s="322"/>
    </row>
    <row r="202" spans="1:15">
      <c r="A202" s="225" t="s">
        <v>120</v>
      </c>
      <c r="B202" s="590"/>
      <c r="C202" s="592">
        <f>'ZZZ-PG1.DBF'!H220</f>
        <v>0</v>
      </c>
      <c r="D202" s="593">
        <f>'ZZZ-PG1.DBF'!I220</f>
        <v>0</v>
      </c>
      <c r="E202" s="593">
        <f>'ZZZ-PG1.DBF'!J220</f>
        <v>0</v>
      </c>
      <c r="F202" s="593">
        <f>'ZZZ-PG1.DBF'!K220</f>
        <v>0</v>
      </c>
      <c r="G202" s="593">
        <f>'ZZZ-PG1.DBF'!L220</f>
        <v>0</v>
      </c>
      <c r="H202" s="593">
        <f>'ZZZ-PG1.DBF'!M220</f>
        <v>0</v>
      </c>
      <c r="I202" s="593">
        <f>'ZZZ-PG1.DBF'!N220</f>
        <v>0</v>
      </c>
      <c r="J202" s="593">
        <f>'ZZZ-PG1.DBF'!O220</f>
        <v>0</v>
      </c>
      <c r="K202" s="593">
        <f>'ZZZ-PG1.DBF'!P220</f>
        <v>0</v>
      </c>
      <c r="L202" s="593">
        <f>'ZZZ-PG1.DBF'!Q220</f>
        <v>0</v>
      </c>
      <c r="M202" s="593">
        <f>'ZZZ-PG1.DBF'!R220</f>
        <v>0</v>
      </c>
      <c r="N202" s="322"/>
      <c r="O202" s="322"/>
    </row>
    <row r="203" spans="1:15">
      <c r="A203" s="225" t="s">
        <v>121</v>
      </c>
      <c r="B203" s="590"/>
      <c r="C203" s="592">
        <f>'ZZZ-PG1.DBF'!H221</f>
        <v>0</v>
      </c>
      <c r="D203" s="593">
        <f>'ZZZ-PG1.DBF'!I221</f>
        <v>0</v>
      </c>
      <c r="E203" s="593">
        <f>'ZZZ-PG1.DBF'!J221</f>
        <v>0</v>
      </c>
      <c r="F203" s="593">
        <f>'ZZZ-PG1.DBF'!K221</f>
        <v>0</v>
      </c>
      <c r="G203" s="593">
        <f>'ZZZ-PG1.DBF'!L221</f>
        <v>0</v>
      </c>
      <c r="H203" s="593">
        <f>'ZZZ-PG1.DBF'!M221</f>
        <v>0</v>
      </c>
      <c r="I203" s="593">
        <f>'ZZZ-PG1.DBF'!N221</f>
        <v>0</v>
      </c>
      <c r="J203" s="593">
        <f>'ZZZ-PG1.DBF'!O221</f>
        <v>0</v>
      </c>
      <c r="K203" s="593">
        <f>'ZZZ-PG1.DBF'!P221</f>
        <v>0</v>
      </c>
      <c r="L203" s="593">
        <f>'ZZZ-PG1.DBF'!Q221</f>
        <v>0</v>
      </c>
      <c r="M203" s="593">
        <f>'ZZZ-PG1.DBF'!R221</f>
        <v>0</v>
      </c>
      <c r="N203" s="322"/>
      <c r="O203" s="322"/>
    </row>
    <row r="204" spans="1:15">
      <c r="A204" s="225" t="s">
        <v>122</v>
      </c>
      <c r="B204" s="590"/>
      <c r="C204" s="592">
        <f>'ZZZ-PG1.DBF'!H222</f>
        <v>0</v>
      </c>
      <c r="D204" s="593">
        <f>'ZZZ-PG1.DBF'!I222</f>
        <v>0</v>
      </c>
      <c r="E204" s="593">
        <f>'ZZZ-PG1.DBF'!J222</f>
        <v>0</v>
      </c>
      <c r="F204" s="593">
        <f>'ZZZ-PG1.DBF'!K222</f>
        <v>0</v>
      </c>
      <c r="G204" s="593">
        <f>'ZZZ-PG1.DBF'!L222</f>
        <v>0</v>
      </c>
      <c r="H204" s="593">
        <f>'ZZZ-PG1.DBF'!M222</f>
        <v>0</v>
      </c>
      <c r="I204" s="593">
        <f>'ZZZ-PG1.DBF'!N222</f>
        <v>0</v>
      </c>
      <c r="J204" s="593">
        <f>'ZZZ-PG1.DBF'!O222</f>
        <v>0</v>
      </c>
      <c r="K204" s="593">
        <f>'ZZZ-PG1.DBF'!P222</f>
        <v>0</v>
      </c>
      <c r="L204" s="593">
        <f>'ZZZ-PG1.DBF'!Q222</f>
        <v>0</v>
      </c>
      <c r="M204" s="593">
        <f>'ZZZ-PG1.DBF'!R222</f>
        <v>0</v>
      </c>
      <c r="N204" s="322"/>
      <c r="O204" s="322"/>
    </row>
    <row r="205" spans="1:15">
      <c r="A205" s="225" t="s">
        <v>123</v>
      </c>
      <c r="B205" s="590"/>
      <c r="C205" s="592">
        <f>'ZZZ-PG1.DBF'!H223</f>
        <v>0</v>
      </c>
      <c r="D205" s="593">
        <f>'ZZZ-PG1.DBF'!I223</f>
        <v>0</v>
      </c>
      <c r="E205" s="593">
        <f>'ZZZ-PG1.DBF'!J223</f>
        <v>0</v>
      </c>
      <c r="F205" s="593">
        <f>'ZZZ-PG1.DBF'!K223</f>
        <v>0</v>
      </c>
      <c r="G205" s="593">
        <f>'ZZZ-PG1.DBF'!L223</f>
        <v>0</v>
      </c>
      <c r="H205" s="593">
        <f>'ZZZ-PG1.DBF'!M223</f>
        <v>0</v>
      </c>
      <c r="I205" s="593">
        <f>'ZZZ-PG1.DBF'!N223</f>
        <v>0</v>
      </c>
      <c r="J205" s="593">
        <f>'ZZZ-PG1.DBF'!O223</f>
        <v>0</v>
      </c>
      <c r="K205" s="593">
        <f>'ZZZ-PG1.DBF'!P223</f>
        <v>0</v>
      </c>
      <c r="L205" s="593">
        <f>'ZZZ-PG1.DBF'!Q223</f>
        <v>0</v>
      </c>
      <c r="M205" s="593">
        <f>'ZZZ-PG1.DBF'!R223</f>
        <v>0</v>
      </c>
      <c r="N205" s="322"/>
      <c r="O205" s="322"/>
    </row>
    <row r="206" spans="1:15">
      <c r="A206" s="292" t="s">
        <v>597</v>
      </c>
      <c r="B206" s="612"/>
      <c r="C206" s="592">
        <f>'ZZZ-PG1.DBF'!H224</f>
        <v>0</v>
      </c>
      <c r="D206" s="593">
        <f>'ZZZ-PG1.DBF'!I224</f>
        <v>0</v>
      </c>
      <c r="E206" s="593">
        <f>'ZZZ-PG1.DBF'!J224</f>
        <v>0</v>
      </c>
      <c r="F206" s="593">
        <f>'ZZZ-PG1.DBF'!K224</f>
        <v>0</v>
      </c>
      <c r="G206" s="593">
        <f>'ZZZ-PG1.DBF'!L224</f>
        <v>0</v>
      </c>
      <c r="H206" s="593">
        <f>'ZZZ-PG1.DBF'!M224</f>
        <v>0</v>
      </c>
      <c r="I206" s="593">
        <f>'ZZZ-PG1.DBF'!N224</f>
        <v>0</v>
      </c>
      <c r="J206" s="593">
        <f>'ZZZ-PG1.DBF'!O224</f>
        <v>0</v>
      </c>
      <c r="K206" s="593">
        <f>'ZZZ-PG1.DBF'!P224</f>
        <v>0</v>
      </c>
      <c r="L206" s="593">
        <f>'ZZZ-PG1.DBF'!Q224</f>
        <v>0</v>
      </c>
      <c r="M206" s="593">
        <f>'ZZZ-PG1.DBF'!R224</f>
        <v>0</v>
      </c>
      <c r="N206" s="322"/>
      <c r="O206" s="322"/>
    </row>
    <row r="207" spans="1:15">
      <c r="A207" s="569" t="s">
        <v>598</v>
      </c>
      <c r="B207" s="590"/>
      <c r="C207" s="592">
        <f>'ZZZ-PG1.DBF'!H225</f>
        <v>0</v>
      </c>
      <c r="D207" s="593">
        <f>'ZZZ-PG1.DBF'!I225</f>
        <v>0</v>
      </c>
      <c r="E207" s="593">
        <f>'ZZZ-PG1.DBF'!J225</f>
        <v>0</v>
      </c>
      <c r="F207" s="593">
        <f>'ZZZ-PG1.DBF'!K225</f>
        <v>0</v>
      </c>
      <c r="G207" s="593">
        <f>'ZZZ-PG1.DBF'!L225</f>
        <v>0</v>
      </c>
      <c r="H207" s="593">
        <f>'ZZZ-PG1.DBF'!M225</f>
        <v>0</v>
      </c>
      <c r="I207" s="593">
        <f>'ZZZ-PG1.DBF'!N225</f>
        <v>0</v>
      </c>
      <c r="J207" s="593">
        <f>'ZZZ-PG1.DBF'!O225</f>
        <v>0</v>
      </c>
      <c r="K207" s="593">
        <f>'ZZZ-PG1.DBF'!P225</f>
        <v>0</v>
      </c>
      <c r="L207" s="593">
        <f>'ZZZ-PG1.DBF'!Q225</f>
        <v>0</v>
      </c>
      <c r="M207" s="593">
        <f>'ZZZ-PG1.DBF'!R225</f>
        <v>0</v>
      </c>
      <c r="N207" s="322"/>
      <c r="O207" s="322"/>
    </row>
    <row r="208" spans="1:15">
      <c r="A208" s="569" t="s">
        <v>599</v>
      </c>
      <c r="B208" s="590"/>
      <c r="C208" s="592">
        <f>'ZZZ-PG1.DBF'!H226</f>
        <v>0</v>
      </c>
      <c r="D208" s="593">
        <f>'ZZZ-PG1.DBF'!I226</f>
        <v>0</v>
      </c>
      <c r="E208" s="593">
        <f>'ZZZ-PG1.DBF'!J226</f>
        <v>0</v>
      </c>
      <c r="F208" s="593">
        <f>'ZZZ-PG1.DBF'!K226</f>
        <v>0</v>
      </c>
      <c r="G208" s="593">
        <f>'ZZZ-PG1.DBF'!L226</f>
        <v>0</v>
      </c>
      <c r="H208" s="593">
        <f>'ZZZ-PG1.DBF'!M226</f>
        <v>0</v>
      </c>
      <c r="I208" s="593">
        <f>'ZZZ-PG1.DBF'!N226</f>
        <v>0</v>
      </c>
      <c r="J208" s="593">
        <f>'ZZZ-PG1.DBF'!O226</f>
        <v>0</v>
      </c>
      <c r="K208" s="593">
        <f>'ZZZ-PG1.DBF'!P226</f>
        <v>0</v>
      </c>
      <c r="L208" s="593">
        <f>'ZZZ-PG1.DBF'!Q226</f>
        <v>0</v>
      </c>
      <c r="M208" s="593">
        <f>'ZZZ-PG1.DBF'!R226</f>
        <v>0</v>
      </c>
      <c r="N208" s="322"/>
      <c r="O208" s="322"/>
    </row>
    <row r="209" spans="1:15">
      <c r="A209" s="569" t="s">
        <v>600</v>
      </c>
      <c r="B209" s="590"/>
      <c r="C209" s="592">
        <f>'ZZZ-PG1.DBF'!H227</f>
        <v>0</v>
      </c>
      <c r="D209" s="593">
        <f>'ZZZ-PG1.DBF'!I227</f>
        <v>0</v>
      </c>
      <c r="E209" s="593">
        <f>'ZZZ-PG1.DBF'!J227</f>
        <v>0</v>
      </c>
      <c r="F209" s="593">
        <f>'ZZZ-PG1.DBF'!K227</f>
        <v>0</v>
      </c>
      <c r="G209" s="593">
        <f>'ZZZ-PG1.DBF'!L227</f>
        <v>0</v>
      </c>
      <c r="H209" s="593">
        <f>'ZZZ-PG1.DBF'!M227</f>
        <v>0</v>
      </c>
      <c r="I209" s="593">
        <f>'ZZZ-PG1.DBF'!N227</f>
        <v>0</v>
      </c>
      <c r="J209" s="593">
        <f>'ZZZ-PG1.DBF'!O227</f>
        <v>0</v>
      </c>
      <c r="K209" s="593">
        <f>'ZZZ-PG1.DBF'!P227</f>
        <v>0</v>
      </c>
      <c r="L209" s="593">
        <f>'ZZZ-PG1.DBF'!Q227</f>
        <v>0</v>
      </c>
      <c r="M209" s="593">
        <f>'ZZZ-PG1.DBF'!R227</f>
        <v>0</v>
      </c>
      <c r="N209" s="322"/>
      <c r="O209" s="322"/>
    </row>
    <row r="210" spans="1:15">
      <c r="A210" s="589" t="s">
        <v>124</v>
      </c>
      <c r="B210" s="590"/>
      <c r="C210" s="592" t="s">
        <v>33</v>
      </c>
      <c r="D210" s="594">
        <f>'ZZZ-PG1.DBF'!I228</f>
        <v>0</v>
      </c>
      <c r="E210" s="594">
        <f>'ZZZ-PG1.DBF'!J228</f>
        <v>0</v>
      </c>
      <c r="F210" s="594">
        <f>'ZZZ-PG1.DBF'!K228</f>
        <v>0</v>
      </c>
      <c r="G210" s="594">
        <f>'ZZZ-PG1.DBF'!L228</f>
        <v>0</v>
      </c>
      <c r="H210" s="594">
        <f>'ZZZ-PG1.DBF'!M228</f>
        <v>0</v>
      </c>
      <c r="I210" s="594">
        <f>'ZZZ-PG1.DBF'!N228</f>
        <v>0</v>
      </c>
      <c r="J210" s="594">
        <f>'ZZZ-PG1.DBF'!O228</f>
        <v>0</v>
      </c>
      <c r="K210" s="594">
        <f>'ZZZ-PG1.DBF'!P228</f>
        <v>0</v>
      </c>
      <c r="L210" s="594">
        <f>'ZZZ-PG1.DBF'!Q228</f>
        <v>0</v>
      </c>
      <c r="M210" s="594">
        <f>'ZZZ-PG1.DBF'!R228</f>
        <v>0</v>
      </c>
      <c r="N210" s="322"/>
      <c r="O210" s="322"/>
    </row>
    <row r="211" spans="1:15">
      <c r="A211" s="589"/>
      <c r="B211" s="590"/>
      <c r="C211" s="592"/>
      <c r="D211" s="593"/>
      <c r="E211" s="593"/>
      <c r="F211" s="593"/>
      <c r="G211" s="593"/>
      <c r="H211" s="593"/>
      <c r="I211" s="593"/>
      <c r="J211" s="593"/>
      <c r="K211" s="593"/>
      <c r="L211" s="593"/>
      <c r="M211" s="593"/>
      <c r="N211" s="322"/>
      <c r="O211" s="322"/>
    </row>
    <row r="212" spans="1:15">
      <c r="A212" s="589" t="s">
        <v>4</v>
      </c>
      <c r="B212" s="590" t="s">
        <v>764</v>
      </c>
      <c r="C212" s="592"/>
      <c r="D212" s="593"/>
      <c r="E212" s="593"/>
      <c r="F212" s="593"/>
      <c r="G212" s="593"/>
      <c r="H212" s="593"/>
      <c r="I212" s="593"/>
      <c r="J212" s="593"/>
      <c r="K212" s="593"/>
      <c r="L212" s="593"/>
      <c r="M212" s="593"/>
      <c r="N212" s="322"/>
      <c r="O212" s="322"/>
    </row>
    <row r="213" spans="1:15">
      <c r="A213" s="225" t="s">
        <v>125</v>
      </c>
      <c r="B213" s="590"/>
      <c r="C213" s="592">
        <f>'ZZZ-PG1.DBF'!H231</f>
        <v>0</v>
      </c>
      <c r="D213" s="593">
        <f>'ZZZ-PG1.DBF'!I231</f>
        <v>0</v>
      </c>
      <c r="E213" s="593">
        <f>'ZZZ-PG1.DBF'!J231</f>
        <v>0</v>
      </c>
      <c r="F213" s="593">
        <f>'ZZZ-PG1.DBF'!K231</f>
        <v>0</v>
      </c>
      <c r="G213" s="593">
        <f>'ZZZ-PG1.DBF'!L231</f>
        <v>0</v>
      </c>
      <c r="H213" s="593">
        <f>'ZZZ-PG1.DBF'!M231</f>
        <v>0</v>
      </c>
      <c r="I213" s="593">
        <f>'ZZZ-PG1.DBF'!N231</f>
        <v>0</v>
      </c>
      <c r="J213" s="593">
        <f>'ZZZ-PG1.DBF'!O231</f>
        <v>0</v>
      </c>
      <c r="K213" s="593">
        <f>'ZZZ-PG1.DBF'!P231</f>
        <v>0</v>
      </c>
      <c r="L213" s="593">
        <f>'ZZZ-PG1.DBF'!Q231</f>
        <v>0</v>
      </c>
      <c r="M213" s="593">
        <f>'ZZZ-PG1.DBF'!R231</f>
        <v>0</v>
      </c>
      <c r="N213" s="322"/>
      <c r="O213" s="322"/>
    </row>
    <row r="214" spans="1:15">
      <c r="A214" s="225" t="s">
        <v>126</v>
      </c>
      <c r="B214" s="590"/>
      <c r="C214" s="592">
        <f>'ZZZ-PG1.DBF'!H232</f>
        <v>0</v>
      </c>
      <c r="D214" s="593">
        <f>'ZZZ-PG1.DBF'!I232</f>
        <v>0</v>
      </c>
      <c r="E214" s="593">
        <f>'ZZZ-PG1.DBF'!J232</f>
        <v>0</v>
      </c>
      <c r="F214" s="593">
        <f>'ZZZ-PG1.DBF'!K232</f>
        <v>0</v>
      </c>
      <c r="G214" s="593">
        <f>'ZZZ-PG1.DBF'!L232</f>
        <v>0</v>
      </c>
      <c r="H214" s="593">
        <f>'ZZZ-PG1.DBF'!M232</f>
        <v>0</v>
      </c>
      <c r="I214" s="593">
        <f>'ZZZ-PG1.DBF'!N232</f>
        <v>0</v>
      </c>
      <c r="J214" s="593">
        <f>'ZZZ-PG1.DBF'!O232</f>
        <v>0</v>
      </c>
      <c r="K214" s="593">
        <f>'ZZZ-PG1.DBF'!P232</f>
        <v>0</v>
      </c>
      <c r="L214" s="593">
        <f>'ZZZ-PG1.DBF'!Q232</f>
        <v>0</v>
      </c>
      <c r="M214" s="593">
        <f>'ZZZ-PG1.DBF'!R232</f>
        <v>0</v>
      </c>
      <c r="N214" s="322"/>
      <c r="O214" s="322"/>
    </row>
    <row r="215" spans="1:15">
      <c r="A215" s="589" t="s">
        <v>102</v>
      </c>
      <c r="B215" s="590"/>
      <c r="C215" s="592" t="s">
        <v>33</v>
      </c>
      <c r="D215" s="594">
        <f>'ZZZ-PG1.DBF'!I233</f>
        <v>0</v>
      </c>
      <c r="E215" s="594">
        <f>'ZZZ-PG1.DBF'!J233</f>
        <v>0</v>
      </c>
      <c r="F215" s="594">
        <f>'ZZZ-PG1.DBF'!K233</f>
        <v>0</v>
      </c>
      <c r="G215" s="594">
        <f>'ZZZ-PG1.DBF'!L233</f>
        <v>0</v>
      </c>
      <c r="H215" s="594">
        <f>'ZZZ-PG1.DBF'!M233</f>
        <v>0</v>
      </c>
      <c r="I215" s="594">
        <f>'ZZZ-PG1.DBF'!N233</f>
        <v>0</v>
      </c>
      <c r="J215" s="594">
        <f>'ZZZ-PG1.DBF'!O233</f>
        <v>0</v>
      </c>
      <c r="K215" s="594">
        <f>'ZZZ-PG1.DBF'!P233</f>
        <v>0</v>
      </c>
      <c r="L215" s="594">
        <f>'ZZZ-PG1.DBF'!Q233</f>
        <v>0</v>
      </c>
      <c r="M215" s="594">
        <f>'ZZZ-PG1.DBF'!R233</f>
        <v>0</v>
      </c>
      <c r="N215" s="322"/>
      <c r="O215" s="322"/>
    </row>
    <row r="216" spans="1:15">
      <c r="A216" s="589"/>
      <c r="B216" s="590"/>
      <c r="C216" s="598"/>
      <c r="D216" s="593"/>
      <c r="E216" s="593"/>
      <c r="F216" s="593"/>
      <c r="G216" s="593"/>
      <c r="H216" s="593"/>
      <c r="I216" s="593"/>
      <c r="J216" s="593"/>
      <c r="K216" s="593"/>
      <c r="L216" s="593"/>
      <c r="M216" s="593"/>
      <c r="N216" s="322"/>
      <c r="O216" s="322"/>
    </row>
    <row r="217" spans="1:15">
      <c r="A217" s="589" t="s">
        <v>230</v>
      </c>
      <c r="B217" s="590" t="s">
        <v>765</v>
      </c>
      <c r="C217" s="598"/>
      <c r="D217" s="593"/>
      <c r="E217" s="593"/>
      <c r="F217" s="593"/>
      <c r="G217" s="593"/>
      <c r="H217" s="593"/>
      <c r="I217" s="593"/>
      <c r="J217" s="593"/>
      <c r="K217" s="593"/>
      <c r="L217" s="593"/>
      <c r="M217" s="593"/>
      <c r="N217" s="322"/>
      <c r="O217" s="322"/>
    </row>
    <row r="218" spans="1:15">
      <c r="A218" s="225" t="s">
        <v>127</v>
      </c>
      <c r="B218" s="590"/>
      <c r="C218" s="592">
        <f>'ZZZ-PG1.DBF'!H236</f>
        <v>0</v>
      </c>
      <c r="D218" s="593">
        <f>'ZZZ-PG1.DBF'!I236</f>
        <v>0</v>
      </c>
      <c r="E218" s="593">
        <f>'ZZZ-PG1.DBF'!J236</f>
        <v>0</v>
      </c>
      <c r="F218" s="593">
        <f>'ZZZ-PG1.DBF'!K236</f>
        <v>0</v>
      </c>
      <c r="G218" s="593">
        <f>'ZZZ-PG1.DBF'!L236</f>
        <v>0</v>
      </c>
      <c r="H218" s="593">
        <f>'ZZZ-PG1.DBF'!M236</f>
        <v>0</v>
      </c>
      <c r="I218" s="593">
        <f>'ZZZ-PG1.DBF'!N236</f>
        <v>0</v>
      </c>
      <c r="J218" s="593">
        <f>'ZZZ-PG1.DBF'!O236</f>
        <v>0</v>
      </c>
      <c r="K218" s="593">
        <f>'ZZZ-PG1.DBF'!P236</f>
        <v>0</v>
      </c>
      <c r="L218" s="593">
        <f>'ZZZ-PG1.DBF'!Q236</f>
        <v>0</v>
      </c>
      <c r="M218" s="593">
        <f>'ZZZ-PG1.DBF'!R236</f>
        <v>0</v>
      </c>
      <c r="N218" s="322"/>
      <c r="O218" s="322"/>
    </row>
    <row r="219" spans="1:15">
      <c r="A219" s="589" t="s">
        <v>128</v>
      </c>
      <c r="B219" s="590"/>
      <c r="C219" s="592" t="s">
        <v>33</v>
      </c>
      <c r="D219" s="594">
        <f>'ZZZ-PG1.DBF'!I237</f>
        <v>0</v>
      </c>
      <c r="E219" s="594">
        <f>'ZZZ-PG1.DBF'!J237</f>
        <v>0</v>
      </c>
      <c r="F219" s="594">
        <f>'ZZZ-PG1.DBF'!K237</f>
        <v>0</v>
      </c>
      <c r="G219" s="594">
        <f>'ZZZ-PG1.DBF'!L237</f>
        <v>0</v>
      </c>
      <c r="H219" s="594">
        <f>'ZZZ-PG1.DBF'!M237</f>
        <v>0</v>
      </c>
      <c r="I219" s="594">
        <f>'ZZZ-PG1.DBF'!N237</f>
        <v>0</v>
      </c>
      <c r="J219" s="594">
        <f>'ZZZ-PG1.DBF'!O237</f>
        <v>0</v>
      </c>
      <c r="K219" s="594">
        <f>'ZZZ-PG1.DBF'!P237</f>
        <v>0</v>
      </c>
      <c r="L219" s="594">
        <f>'ZZZ-PG1.DBF'!Q237</f>
        <v>0</v>
      </c>
      <c r="M219" s="594">
        <f>'ZZZ-PG1.DBF'!R237</f>
        <v>0</v>
      </c>
      <c r="N219" s="322"/>
      <c r="O219" s="322"/>
    </row>
    <row r="220" spans="1:15">
      <c r="A220" s="589"/>
      <c r="B220" s="590"/>
      <c r="C220" s="598"/>
      <c r="D220" s="593"/>
      <c r="E220" s="593"/>
      <c r="F220" s="593"/>
      <c r="G220" s="593"/>
      <c r="H220" s="593"/>
      <c r="I220" s="593"/>
      <c r="J220" s="593"/>
      <c r="K220" s="593"/>
      <c r="L220" s="593"/>
      <c r="M220" s="593"/>
      <c r="N220" s="322"/>
      <c r="O220" s="322"/>
    </row>
    <row r="221" spans="1:15">
      <c r="A221" s="589" t="s">
        <v>5</v>
      </c>
      <c r="B221" s="590" t="s">
        <v>766</v>
      </c>
      <c r="C221" s="598"/>
      <c r="D221" s="593"/>
      <c r="E221" s="593"/>
      <c r="F221" s="593"/>
      <c r="G221" s="593"/>
      <c r="H221" s="593"/>
      <c r="I221" s="593"/>
      <c r="J221" s="593"/>
      <c r="K221" s="593"/>
      <c r="L221" s="593"/>
      <c r="M221" s="593"/>
      <c r="N221" s="322"/>
      <c r="O221" s="322"/>
    </row>
    <row r="222" spans="1:15">
      <c r="A222" s="225" t="s">
        <v>129</v>
      </c>
      <c r="B222" s="590"/>
      <c r="C222" s="592">
        <f>'ZZZ-PG1.DBF'!H240</f>
        <v>0</v>
      </c>
      <c r="D222" s="593">
        <f>'ZZZ-PG1.DBF'!I240</f>
        <v>0</v>
      </c>
      <c r="E222" s="593">
        <f>'ZZZ-PG1.DBF'!J240</f>
        <v>0</v>
      </c>
      <c r="F222" s="593">
        <f>'ZZZ-PG1.DBF'!K240</f>
        <v>0</v>
      </c>
      <c r="G222" s="593">
        <f>'ZZZ-PG1.DBF'!L240</f>
        <v>0</v>
      </c>
      <c r="H222" s="593">
        <f>'ZZZ-PG1.DBF'!M240</f>
        <v>0</v>
      </c>
      <c r="I222" s="593">
        <f>'ZZZ-PG1.DBF'!N240</f>
        <v>0</v>
      </c>
      <c r="J222" s="593">
        <f>'ZZZ-PG1.DBF'!O240</f>
        <v>0</v>
      </c>
      <c r="K222" s="593">
        <f>'ZZZ-PG1.DBF'!P240</f>
        <v>0</v>
      </c>
      <c r="L222" s="593">
        <f>'ZZZ-PG1.DBF'!Q240</f>
        <v>0</v>
      </c>
      <c r="M222" s="593">
        <f>'ZZZ-PG1.DBF'!R240</f>
        <v>0</v>
      </c>
      <c r="N222" s="322"/>
      <c r="O222" s="322"/>
    </row>
    <row r="223" spans="1:15">
      <c r="A223" s="589" t="s">
        <v>130</v>
      </c>
      <c r="B223" s="590"/>
      <c r="C223" s="592" t="s">
        <v>33</v>
      </c>
      <c r="D223" s="594">
        <f>'ZZZ-PG1.DBF'!I241</f>
        <v>0</v>
      </c>
      <c r="E223" s="594">
        <f>'ZZZ-PG1.DBF'!J241</f>
        <v>0</v>
      </c>
      <c r="F223" s="594">
        <f>'ZZZ-PG1.DBF'!K241</f>
        <v>0</v>
      </c>
      <c r="G223" s="594">
        <f>'ZZZ-PG1.DBF'!L241</f>
        <v>0</v>
      </c>
      <c r="H223" s="594">
        <f>'ZZZ-PG1.DBF'!M241</f>
        <v>0</v>
      </c>
      <c r="I223" s="594">
        <f>'ZZZ-PG1.DBF'!N241</f>
        <v>0</v>
      </c>
      <c r="J223" s="594">
        <f>'ZZZ-PG1.DBF'!O241</f>
        <v>0</v>
      </c>
      <c r="K223" s="594">
        <f>'ZZZ-PG1.DBF'!P241</f>
        <v>0</v>
      </c>
      <c r="L223" s="594">
        <f>'ZZZ-PG1.DBF'!Q241</f>
        <v>0</v>
      </c>
      <c r="M223" s="594">
        <f>'ZZZ-PG1.DBF'!R241</f>
        <v>0</v>
      </c>
      <c r="N223" s="322"/>
      <c r="O223" s="322"/>
    </row>
    <row r="224" spans="1:15">
      <c r="A224" s="589"/>
      <c r="B224" s="590"/>
      <c r="C224" s="598"/>
      <c r="D224" s="593"/>
      <c r="E224" s="593"/>
      <c r="F224" s="593"/>
      <c r="G224" s="593"/>
      <c r="H224" s="593"/>
      <c r="I224" s="593"/>
      <c r="J224" s="593"/>
      <c r="K224" s="593"/>
      <c r="L224" s="593"/>
      <c r="M224" s="593"/>
      <c r="N224" s="322"/>
      <c r="O224" s="322"/>
    </row>
    <row r="225" spans="1:15">
      <c r="A225" s="589" t="s">
        <v>9</v>
      </c>
      <c r="B225" s="590" t="s">
        <v>767</v>
      </c>
      <c r="C225" s="598"/>
      <c r="D225" s="593"/>
      <c r="E225" s="593"/>
      <c r="F225" s="593"/>
      <c r="G225" s="593"/>
      <c r="H225" s="593"/>
      <c r="I225" s="593"/>
      <c r="J225" s="593"/>
      <c r="K225" s="593"/>
      <c r="L225" s="593"/>
      <c r="M225" s="593"/>
      <c r="N225" s="322"/>
      <c r="O225" s="322"/>
    </row>
    <row r="226" spans="1:15">
      <c r="A226" s="569" t="s">
        <v>603</v>
      </c>
      <c r="B226" s="590"/>
      <c r="C226" s="592">
        <f>'ZZZ-PG1.DBF'!H244</f>
        <v>0</v>
      </c>
      <c r="D226" s="593">
        <f>'ZZZ-PG1.DBF'!I244</f>
        <v>0</v>
      </c>
      <c r="E226" s="593">
        <f>'ZZZ-PG1.DBF'!J244</f>
        <v>0</v>
      </c>
      <c r="F226" s="593">
        <f>'ZZZ-PG1.DBF'!K244</f>
        <v>0</v>
      </c>
      <c r="G226" s="593">
        <f>'ZZZ-PG1.DBF'!L244</f>
        <v>0</v>
      </c>
      <c r="H226" s="593">
        <f>'ZZZ-PG1.DBF'!M244</f>
        <v>0</v>
      </c>
      <c r="I226" s="593">
        <f>'ZZZ-PG1.DBF'!N244</f>
        <v>0</v>
      </c>
      <c r="J226" s="593">
        <f>'ZZZ-PG1.DBF'!O244</f>
        <v>0</v>
      </c>
      <c r="K226" s="593">
        <f>'ZZZ-PG1.DBF'!P244</f>
        <v>0</v>
      </c>
      <c r="L226" s="593">
        <f>'ZZZ-PG1.DBF'!Q244</f>
        <v>0</v>
      </c>
      <c r="M226" s="593">
        <f>'ZZZ-PG1.DBF'!R244</f>
        <v>0</v>
      </c>
      <c r="N226" s="322"/>
      <c r="O226" s="322"/>
    </row>
    <row r="227" spans="1:15">
      <c r="A227" s="569" t="s">
        <v>602</v>
      </c>
      <c r="B227" s="590"/>
      <c r="C227" s="592">
        <f>'ZZZ-PG1.DBF'!H245</f>
        <v>0</v>
      </c>
      <c r="D227" s="593">
        <f>'ZZZ-PG1.DBF'!I245</f>
        <v>0</v>
      </c>
      <c r="E227" s="593">
        <f>'ZZZ-PG1.DBF'!J245</f>
        <v>0</v>
      </c>
      <c r="F227" s="593">
        <f>'ZZZ-PG1.DBF'!K245</f>
        <v>0</v>
      </c>
      <c r="G227" s="593">
        <f>'ZZZ-PG1.DBF'!L245</f>
        <v>0</v>
      </c>
      <c r="H227" s="593">
        <f>'ZZZ-PG1.DBF'!M245</f>
        <v>0</v>
      </c>
      <c r="I227" s="593">
        <f>'ZZZ-PG1.DBF'!N245</f>
        <v>0</v>
      </c>
      <c r="J227" s="593">
        <f>'ZZZ-PG1.DBF'!O245</f>
        <v>0</v>
      </c>
      <c r="K227" s="593">
        <f>'ZZZ-PG1.DBF'!P245</f>
        <v>0</v>
      </c>
      <c r="L227" s="593">
        <f>'ZZZ-PG1.DBF'!Q245</f>
        <v>0</v>
      </c>
      <c r="M227" s="593">
        <f>'ZZZ-PG1.DBF'!R245</f>
        <v>0</v>
      </c>
      <c r="N227" s="322"/>
      <c r="O227" s="322"/>
    </row>
    <row r="228" spans="1:15">
      <c r="A228" s="569" t="s">
        <v>583</v>
      </c>
      <c r="B228" s="590"/>
      <c r="C228" s="592">
        <f>'ZZZ-PG1.DBF'!H246</f>
        <v>0</v>
      </c>
      <c r="D228" s="593">
        <f>'ZZZ-PG1.DBF'!I246</f>
        <v>0</v>
      </c>
      <c r="E228" s="593">
        <f>'ZZZ-PG1.DBF'!J246</f>
        <v>0</v>
      </c>
      <c r="F228" s="593">
        <f>'ZZZ-PG1.DBF'!K246</f>
        <v>0</v>
      </c>
      <c r="G228" s="593">
        <f>'ZZZ-PG1.DBF'!L246</f>
        <v>0</v>
      </c>
      <c r="H228" s="593">
        <f>'ZZZ-PG1.DBF'!M246</f>
        <v>0</v>
      </c>
      <c r="I228" s="593">
        <f>'ZZZ-PG1.DBF'!N246</f>
        <v>0</v>
      </c>
      <c r="J228" s="593">
        <f>'ZZZ-PG1.DBF'!O246</f>
        <v>0</v>
      </c>
      <c r="K228" s="593">
        <f>'ZZZ-PG1.DBF'!P246</f>
        <v>0</v>
      </c>
      <c r="L228" s="593">
        <f>'ZZZ-PG1.DBF'!Q246</f>
        <v>0</v>
      </c>
      <c r="M228" s="593">
        <f>'ZZZ-PG1.DBF'!R246</f>
        <v>0</v>
      </c>
      <c r="N228" s="322"/>
      <c r="O228" s="322"/>
    </row>
    <row r="229" spans="1:15">
      <c r="A229" s="225" t="s">
        <v>363</v>
      </c>
      <c r="B229" s="590"/>
      <c r="C229" s="592">
        <f>'ZZZ-PG1.DBF'!H247</f>
        <v>0</v>
      </c>
      <c r="D229" s="593">
        <f>'ZZZ-PG1.DBF'!I247</f>
        <v>0</v>
      </c>
      <c r="E229" s="593">
        <f>'ZZZ-PG1.DBF'!J247</f>
        <v>0</v>
      </c>
      <c r="F229" s="593">
        <f>'ZZZ-PG1.DBF'!K247</f>
        <v>0</v>
      </c>
      <c r="G229" s="593">
        <f>'ZZZ-PG1.DBF'!L247</f>
        <v>0</v>
      </c>
      <c r="H229" s="593">
        <f>'ZZZ-PG1.DBF'!M247</f>
        <v>0</v>
      </c>
      <c r="I229" s="593">
        <f>'ZZZ-PG1.DBF'!N247</f>
        <v>0</v>
      </c>
      <c r="J229" s="593">
        <f>'ZZZ-PG1.DBF'!O247</f>
        <v>0</v>
      </c>
      <c r="K229" s="593">
        <f>'ZZZ-PG1.DBF'!P247</f>
        <v>0</v>
      </c>
      <c r="L229" s="593">
        <f>'ZZZ-PG1.DBF'!Q247</f>
        <v>0</v>
      </c>
      <c r="M229" s="593">
        <f>'ZZZ-PG1.DBF'!R247</f>
        <v>0</v>
      </c>
      <c r="N229" s="322"/>
      <c r="O229" s="322"/>
    </row>
    <row r="230" spans="1:15">
      <c r="A230" s="589" t="s">
        <v>131</v>
      </c>
      <c r="B230" s="590"/>
      <c r="C230" s="592" t="s">
        <v>33</v>
      </c>
      <c r="D230" s="594">
        <f>'ZZZ-PG1.DBF'!I248</f>
        <v>0</v>
      </c>
      <c r="E230" s="594">
        <f>'ZZZ-PG1.DBF'!J248</f>
        <v>0</v>
      </c>
      <c r="F230" s="594">
        <f>'ZZZ-PG1.DBF'!K248</f>
        <v>0</v>
      </c>
      <c r="G230" s="594">
        <f>'ZZZ-PG1.DBF'!L248</f>
        <v>0</v>
      </c>
      <c r="H230" s="594">
        <f>'ZZZ-PG1.DBF'!M248</f>
        <v>0</v>
      </c>
      <c r="I230" s="594">
        <f>'ZZZ-PG1.DBF'!N248</f>
        <v>0</v>
      </c>
      <c r="J230" s="594">
        <f>'ZZZ-PG1.DBF'!O248</f>
        <v>0</v>
      </c>
      <c r="K230" s="594">
        <f>'ZZZ-PG1.DBF'!P248</f>
        <v>0</v>
      </c>
      <c r="L230" s="594">
        <f>'ZZZ-PG1.DBF'!Q248</f>
        <v>0</v>
      </c>
      <c r="M230" s="594">
        <f>'ZZZ-PG1.DBF'!R248</f>
        <v>0</v>
      </c>
      <c r="N230" s="322"/>
      <c r="O230" s="322"/>
    </row>
    <row r="231" spans="1:15">
      <c r="A231" s="589"/>
      <c r="B231" s="613"/>
      <c r="C231" s="603"/>
      <c r="D231" s="593"/>
      <c r="E231" s="593"/>
      <c r="F231" s="593"/>
      <c r="G231" s="593"/>
      <c r="H231" s="593"/>
      <c r="I231" s="593"/>
      <c r="J231" s="593"/>
      <c r="K231" s="593"/>
      <c r="L231" s="593"/>
      <c r="M231" s="593"/>
      <c r="N231" s="322"/>
      <c r="O231" s="322"/>
    </row>
    <row r="232" spans="1:15" ht="30.75" thickBot="1">
      <c r="A232" s="589" t="s">
        <v>132</v>
      </c>
      <c r="B232" s="613"/>
      <c r="C232" s="607" t="s">
        <v>33</v>
      </c>
      <c r="D232" s="608">
        <f>'ZZZ-PG1.DBF'!I250</f>
        <v>0</v>
      </c>
      <c r="E232" s="608">
        <f>'ZZZ-PG1.DBF'!J250</f>
        <v>0</v>
      </c>
      <c r="F232" s="608">
        <f>'ZZZ-PG1.DBF'!K250</f>
        <v>0</v>
      </c>
      <c r="G232" s="608">
        <f>'ZZZ-PG1.DBF'!L250</f>
        <v>0</v>
      </c>
      <c r="H232" s="608">
        <f>'ZZZ-PG1.DBF'!M250</f>
        <v>0</v>
      </c>
      <c r="I232" s="608">
        <f>'ZZZ-PG1.DBF'!N250</f>
        <v>0</v>
      </c>
      <c r="J232" s="608">
        <f>'ZZZ-PG1.DBF'!O250</f>
        <v>0</v>
      </c>
      <c r="K232" s="608">
        <f>'ZZZ-PG1.DBF'!P250</f>
        <v>0</v>
      </c>
      <c r="L232" s="608">
        <f>'ZZZ-PG1.DBF'!Q250</f>
        <v>0</v>
      </c>
      <c r="M232" s="608">
        <f>'ZZZ-PG1.DBF'!R250</f>
        <v>0</v>
      </c>
      <c r="N232" s="322"/>
      <c r="O232" s="322"/>
    </row>
    <row r="233" spans="1:15">
      <c r="A233" s="589"/>
      <c r="B233" s="589"/>
      <c r="C233" s="593"/>
      <c r="D233" s="593"/>
      <c r="E233" s="593"/>
      <c r="F233" s="593"/>
      <c r="G233" s="593"/>
      <c r="H233" s="593"/>
      <c r="I233" s="593"/>
      <c r="J233" s="593"/>
      <c r="K233" s="593"/>
      <c r="L233" s="593"/>
      <c r="M233" s="593"/>
      <c r="N233" s="322"/>
      <c r="O233" s="322"/>
    </row>
    <row r="234" spans="1:15" ht="15.75" thickBot="1">
      <c r="A234" s="589" t="s">
        <v>606</v>
      </c>
      <c r="B234" s="589"/>
      <c r="C234" s="614" t="s">
        <v>33</v>
      </c>
      <c r="D234" s="615">
        <f>'ZZZ-PG1.DBF'!I252</f>
        <v>0</v>
      </c>
      <c r="E234" s="615">
        <f>'ZZZ-PG1.DBF'!J252</f>
        <v>0</v>
      </c>
      <c r="F234" s="615">
        <f>'ZZZ-PG1.DBF'!K252</f>
        <v>0</v>
      </c>
      <c r="G234" s="615">
        <f>'ZZZ-PG1.DBF'!L252</f>
        <v>0</v>
      </c>
      <c r="H234" s="615">
        <f>'ZZZ-PG1.DBF'!M252</f>
        <v>0</v>
      </c>
      <c r="I234" s="615">
        <f>'ZZZ-PG1.DBF'!N252</f>
        <v>0</v>
      </c>
      <c r="J234" s="615">
        <f>'ZZZ-PG1.DBF'!O252</f>
        <v>0</v>
      </c>
      <c r="K234" s="615">
        <f>'ZZZ-PG1.DBF'!P252</f>
        <v>0</v>
      </c>
      <c r="L234" s="615">
        <f>'ZZZ-PG1.DBF'!Q252</f>
        <v>0</v>
      </c>
      <c r="M234" s="615">
        <f>'ZZZ-PG1.DBF'!R252</f>
        <v>0</v>
      </c>
      <c r="N234" s="322"/>
      <c r="O234" s="322"/>
    </row>
    <row r="235" spans="1:15" ht="15.75" thickTop="1">
      <c r="A235" s="226"/>
      <c r="B235" s="226"/>
      <c r="C235" s="329"/>
      <c r="D235" s="620">
        <f t="shared" ref="D235:J235" si="1">(SUM(D127:D233)-D166)/3-D234</f>
        <v>0</v>
      </c>
      <c r="E235" s="620">
        <f t="shared" si="1"/>
        <v>0</v>
      </c>
      <c r="F235" s="620">
        <f t="shared" si="1"/>
        <v>0</v>
      </c>
      <c r="G235" s="620">
        <f t="shared" si="1"/>
        <v>0</v>
      </c>
      <c r="H235" s="620">
        <f t="shared" si="1"/>
        <v>0</v>
      </c>
      <c r="I235" s="620">
        <f t="shared" si="1"/>
        <v>0</v>
      </c>
      <c r="J235" s="620">
        <f t="shared" si="1"/>
        <v>0</v>
      </c>
      <c r="K235" s="621"/>
      <c r="L235" s="621"/>
      <c r="M235" s="226"/>
      <c r="N235" s="322"/>
      <c r="O235" s="322"/>
    </row>
    <row r="236" spans="1:15" ht="15.75">
      <c r="A236" s="616"/>
      <c r="B236" s="616"/>
      <c r="C236" s="617"/>
      <c r="D236" s="395"/>
      <c r="E236" s="395"/>
      <c r="F236" s="395"/>
      <c r="G236" s="395"/>
      <c r="H236" s="395"/>
      <c r="J236" s="354"/>
      <c r="K236" s="618"/>
      <c r="L236" s="619"/>
      <c r="M236" s="322"/>
      <c r="N236" s="322"/>
      <c r="O236" s="322"/>
    </row>
    <row r="237" spans="1:15" ht="15.75">
      <c r="A237" s="616"/>
      <c r="B237" s="616"/>
      <c r="C237" s="617"/>
      <c r="D237" s="395"/>
      <c r="E237" s="395"/>
      <c r="F237" s="395"/>
      <c r="G237" s="395"/>
      <c r="H237" s="395"/>
      <c r="I237" s="354"/>
      <c r="J237" s="354"/>
      <c r="K237" s="618"/>
      <c r="L237" s="619"/>
      <c r="M237" s="322"/>
      <c r="N237" s="322"/>
      <c r="O237" s="322"/>
    </row>
    <row r="238" spans="1:15" ht="15.75">
      <c r="A238" s="616"/>
      <c r="B238" s="616"/>
      <c r="C238" s="617"/>
      <c r="D238" s="395"/>
      <c r="E238" s="395"/>
      <c r="F238" s="395"/>
      <c r="G238" s="395"/>
      <c r="H238" s="395"/>
      <c r="I238" s="354"/>
      <c r="J238" s="354"/>
      <c r="K238" s="618"/>
      <c r="L238" s="619"/>
      <c r="M238" s="322"/>
      <c r="N238" s="322"/>
      <c r="O238" s="322"/>
    </row>
    <row r="239" spans="1:15" ht="15.75">
      <c r="A239" s="616"/>
      <c r="B239" s="616"/>
      <c r="C239" s="617"/>
      <c r="D239" s="395"/>
      <c r="E239" s="395"/>
      <c r="F239" s="395"/>
      <c r="G239" s="395"/>
      <c r="H239" s="395"/>
      <c r="I239" s="354"/>
      <c r="J239" s="354"/>
      <c r="K239" s="618"/>
      <c r="L239" s="619"/>
      <c r="M239" s="322"/>
      <c r="N239" s="322"/>
      <c r="O239" s="322"/>
    </row>
    <row r="240" spans="1:15" ht="15.75">
      <c r="A240" s="616"/>
      <c r="B240" s="616"/>
      <c r="C240" s="617"/>
      <c r="D240" s="395"/>
      <c r="E240" s="395"/>
      <c r="F240" s="395"/>
      <c r="G240" s="395"/>
      <c r="H240" s="395"/>
      <c r="I240" s="354" t="s">
        <v>359</v>
      </c>
      <c r="J240" s="354"/>
      <c r="K240" s="618"/>
      <c r="L240" s="619"/>
      <c r="M240" s="322"/>
      <c r="N240" s="322"/>
      <c r="O240" s="322"/>
    </row>
    <row r="241" spans="1:15" ht="15.75">
      <c r="A241" s="616"/>
      <c r="B241" s="616"/>
      <c r="C241" s="617"/>
      <c r="D241" s="395"/>
      <c r="E241" s="395"/>
      <c r="F241" s="395"/>
      <c r="G241" s="395"/>
      <c r="H241" s="395"/>
      <c r="I241" s="212" t="s">
        <v>289</v>
      </c>
      <c r="J241" s="348"/>
      <c r="K241" s="395"/>
      <c r="L241" s="395"/>
      <c r="M241" s="322"/>
      <c r="N241" s="322"/>
      <c r="O241" s="322"/>
    </row>
    <row r="242" spans="1:15" ht="15.75">
      <c r="A242" s="616"/>
      <c r="B242" s="616"/>
      <c r="C242" s="617"/>
      <c r="D242" s="395"/>
      <c r="E242" s="395"/>
      <c r="F242" s="395"/>
      <c r="G242" s="395"/>
      <c r="H242" s="395"/>
      <c r="I242" s="348" t="s">
        <v>152</v>
      </c>
      <c r="J242" s="212"/>
      <c r="K242" s="395"/>
      <c r="L242" s="395"/>
      <c r="M242" s="322"/>
      <c r="N242" s="322"/>
      <c r="O242" s="322"/>
    </row>
    <row r="243" spans="1:15">
      <c r="A243" s="616"/>
      <c r="B243" s="616"/>
      <c r="C243" s="617"/>
      <c r="D243" s="395"/>
      <c r="E243" s="395"/>
      <c r="F243" s="395"/>
      <c r="G243" s="395"/>
      <c r="H243" s="395"/>
      <c r="I243" s="395"/>
      <c r="J243" s="395"/>
      <c r="K243" s="395"/>
      <c r="L243" s="395"/>
      <c r="M243" s="322"/>
      <c r="N243" s="322"/>
      <c r="O243" s="322"/>
    </row>
    <row r="244" spans="1:15" ht="18.75">
      <c r="A244" s="200"/>
      <c r="B244" s="200"/>
      <c r="C244" s="323"/>
      <c r="D244" s="200"/>
      <c r="E244" s="200"/>
      <c r="F244" s="200"/>
      <c r="G244" s="200"/>
      <c r="H244" s="200"/>
      <c r="I244" s="200"/>
      <c r="J244" s="200"/>
      <c r="K244" s="200"/>
      <c r="L244" s="967" t="s">
        <v>584</v>
      </c>
      <c r="M244" s="967"/>
      <c r="N244" s="200"/>
      <c r="O244" s="200"/>
    </row>
    <row r="245" spans="1:15" ht="18.75">
      <c r="A245" s="886" t="s">
        <v>800</v>
      </c>
      <c r="B245" s="886"/>
      <c r="C245" s="886"/>
      <c r="D245" s="886"/>
      <c r="E245" s="886"/>
      <c r="F245" s="886"/>
      <c r="G245" s="886"/>
      <c r="H245" s="886"/>
      <c r="I245" s="886"/>
      <c r="J245" s="886"/>
      <c r="K245" s="886"/>
      <c r="L245" s="886"/>
    </row>
    <row r="246" spans="1:15" ht="18.75">
      <c r="A246" s="356"/>
      <c r="B246" s="356"/>
      <c r="C246" s="580"/>
      <c r="D246" s="356"/>
      <c r="E246" s="356"/>
      <c r="F246" s="356"/>
      <c r="G246" s="356"/>
      <c r="H246" s="356"/>
      <c r="I246" s="356"/>
      <c r="J246" s="356"/>
      <c r="K246" s="356"/>
      <c r="L246" s="356"/>
    </row>
    <row r="247" spans="1:15" ht="18.75">
      <c r="A247" s="319" t="str">
        <f>"Expenditure Head No : "&amp;'ZZZ-PG1.DBF'!A272</f>
        <v>Expenditure Head No : 603</v>
      </c>
      <c r="B247" s="356"/>
      <c r="C247" s="324"/>
      <c r="D247" s="319" t="s">
        <v>33</v>
      </c>
      <c r="E247" s="355"/>
      <c r="F247" s="355"/>
      <c r="G247" s="319" t="s">
        <v>472</v>
      </c>
      <c r="H247" s="356"/>
      <c r="I247" s="356"/>
      <c r="J247" s="356"/>
      <c r="K247" s="356"/>
      <c r="M247" s="581"/>
      <c r="N247" s="581"/>
      <c r="O247" s="581"/>
    </row>
    <row r="248" spans="1:15" ht="18.75">
      <c r="A248" s="319" t="str">
        <f>"Programme No &amp; Title : "&amp;'ZZZ-PG1.DBF'!B272</f>
        <v xml:space="preserve">Programme No &amp; Title : </v>
      </c>
      <c r="B248" s="319"/>
      <c r="C248" s="324"/>
      <c r="D248" s="319"/>
      <c r="E248" s="355"/>
      <c r="F248" s="355"/>
      <c r="G248" s="356"/>
      <c r="H248" s="356"/>
      <c r="I248" s="356"/>
      <c r="J248" s="356"/>
      <c r="K248" s="356"/>
      <c r="M248" s="581"/>
      <c r="N248" s="581"/>
      <c r="O248" s="581"/>
    </row>
    <row r="249" spans="1:15" ht="18.75">
      <c r="A249" s="319" t="str">
        <f>"Project No &amp; Title : "&amp;'ZZZ-PG1.DBF'!C272</f>
        <v xml:space="preserve">Project No &amp; Title : </v>
      </c>
      <c r="B249" s="319"/>
      <c r="C249" s="324"/>
      <c r="D249" s="319"/>
      <c r="E249" s="355"/>
      <c r="F249" s="355"/>
      <c r="G249" s="356"/>
      <c r="H249" s="356"/>
      <c r="I249" s="356"/>
      <c r="J249" s="356"/>
      <c r="K249" s="356"/>
      <c r="M249" s="581"/>
      <c r="N249" s="581"/>
      <c r="O249" s="581"/>
    </row>
    <row r="250" spans="1:15" ht="18.75">
      <c r="A250" s="356"/>
      <c r="B250" s="356"/>
      <c r="C250" s="580"/>
      <c r="D250" s="356"/>
      <c r="E250" s="356"/>
      <c r="F250" s="356"/>
      <c r="G250" s="356"/>
      <c r="H250" s="356"/>
      <c r="I250" s="356"/>
      <c r="J250" s="356"/>
      <c r="K250" s="356"/>
      <c r="M250" s="555" t="s">
        <v>7</v>
      </c>
      <c r="N250" s="581"/>
      <c r="O250" s="581"/>
    </row>
    <row r="251" spans="1:15" ht="15" customHeight="1">
      <c r="A251" s="939" t="s">
        <v>75</v>
      </c>
      <c r="B251" s="353"/>
      <c r="C251" s="968" t="s">
        <v>76</v>
      </c>
      <c r="D251" s="969"/>
      <c r="E251" s="969"/>
      <c r="F251" s="969"/>
      <c r="G251" s="970"/>
      <c r="H251" s="939" t="s">
        <v>77</v>
      </c>
      <c r="I251" s="939"/>
      <c r="J251" s="939"/>
      <c r="K251" s="968" t="s">
        <v>78</v>
      </c>
      <c r="L251" s="969"/>
      <c r="M251" s="970"/>
      <c r="N251" s="322"/>
      <c r="O251" s="322"/>
    </row>
    <row r="252" spans="1:15" ht="71.25">
      <c r="A252" s="940"/>
      <c r="B252" s="582" t="s">
        <v>0</v>
      </c>
      <c r="C252" s="971" t="s">
        <v>79</v>
      </c>
      <c r="D252" s="351" t="s">
        <v>415</v>
      </c>
      <c r="E252" s="351" t="s">
        <v>292</v>
      </c>
      <c r="F252" s="351" t="s">
        <v>676</v>
      </c>
      <c r="G252" s="351" t="s">
        <v>284</v>
      </c>
      <c r="H252" s="351" t="s">
        <v>377</v>
      </c>
      <c r="I252" s="351" t="s">
        <v>473</v>
      </c>
      <c r="J252" s="351" t="s">
        <v>80</v>
      </c>
      <c r="K252" s="351" t="s">
        <v>81</v>
      </c>
      <c r="L252" s="351" t="s">
        <v>82</v>
      </c>
      <c r="M252" s="351" t="s">
        <v>608</v>
      </c>
      <c r="N252" s="322"/>
      <c r="O252" s="322"/>
    </row>
    <row r="253" spans="1:15">
      <c r="A253" s="941"/>
      <c r="B253" s="583"/>
      <c r="C253" s="971"/>
      <c r="D253" s="584" t="s">
        <v>41</v>
      </c>
      <c r="E253" s="584" t="s">
        <v>42</v>
      </c>
      <c r="F253" s="585" t="s">
        <v>83</v>
      </c>
      <c r="G253" s="585" t="s">
        <v>84</v>
      </c>
      <c r="H253" s="584" t="s">
        <v>45</v>
      </c>
      <c r="I253" s="584" t="s">
        <v>46</v>
      </c>
      <c r="J253" s="585" t="s">
        <v>372</v>
      </c>
      <c r="K253" s="584" t="s">
        <v>373</v>
      </c>
      <c r="L253" s="585" t="s">
        <v>374</v>
      </c>
      <c r="M253" s="586"/>
      <c r="N253" s="322"/>
      <c r="O253" s="322"/>
    </row>
    <row r="254" spans="1:15">
      <c r="A254" s="564" t="s">
        <v>85</v>
      </c>
      <c r="B254" s="564"/>
      <c r="C254" s="328"/>
      <c r="D254" s="587"/>
      <c r="E254" s="587"/>
      <c r="F254" s="588"/>
      <c r="G254" s="587"/>
      <c r="H254" s="587"/>
      <c r="I254" s="587"/>
      <c r="J254" s="587"/>
      <c r="K254" s="587"/>
      <c r="L254" s="587"/>
      <c r="M254" s="587"/>
      <c r="N254" s="322"/>
      <c r="O254" s="322"/>
    </row>
    <row r="255" spans="1:15">
      <c r="A255" s="564"/>
      <c r="B255" s="564"/>
      <c r="C255" s="328"/>
      <c r="D255" s="587"/>
      <c r="E255" s="587"/>
      <c r="F255" s="588"/>
      <c r="G255" s="587"/>
      <c r="H255" s="587"/>
      <c r="I255" s="587"/>
      <c r="J255" s="587"/>
      <c r="K255" s="587"/>
      <c r="L255" s="587"/>
      <c r="M255" s="587"/>
      <c r="N255" s="322"/>
      <c r="O255" s="322"/>
    </row>
    <row r="256" spans="1:15" ht="45">
      <c r="A256" s="589" t="s">
        <v>768</v>
      </c>
      <c r="B256" s="590" t="s">
        <v>669</v>
      </c>
      <c r="C256" s="328"/>
      <c r="D256" s="587"/>
      <c r="E256" s="587"/>
      <c r="F256" s="587"/>
      <c r="G256" s="587"/>
      <c r="H256" s="587"/>
      <c r="I256" s="587"/>
      <c r="J256" s="587"/>
      <c r="K256" s="587"/>
      <c r="L256" s="587"/>
      <c r="M256" s="587"/>
      <c r="N256" s="322"/>
      <c r="O256" s="322"/>
    </row>
    <row r="257" spans="1:15">
      <c r="A257" s="564" t="s">
        <v>66</v>
      </c>
      <c r="B257" s="591"/>
      <c r="C257" s="328"/>
      <c r="D257" s="587"/>
      <c r="E257" s="587"/>
      <c r="F257" s="587"/>
      <c r="G257" s="587"/>
      <c r="H257" s="587"/>
      <c r="I257" s="587"/>
      <c r="J257" s="587"/>
      <c r="K257" s="587"/>
      <c r="L257" s="587"/>
      <c r="M257" s="587"/>
      <c r="N257" s="322"/>
      <c r="O257" s="322"/>
    </row>
    <row r="258" spans="1:15">
      <c r="A258" s="225" t="s">
        <v>86</v>
      </c>
      <c r="B258" s="590"/>
      <c r="C258" s="592">
        <f>'ZZZ-PG1.DBF'!H272</f>
        <v>0</v>
      </c>
      <c r="D258" s="593">
        <f>'ZZZ-PG1.DBF'!I272</f>
        <v>0</v>
      </c>
      <c r="E258" s="593">
        <f>'ZZZ-PG1.DBF'!J272</f>
        <v>0</v>
      </c>
      <c r="F258" s="593">
        <f>'ZZZ-PG1.DBF'!K272</f>
        <v>0</v>
      </c>
      <c r="G258" s="593">
        <f>'ZZZ-PG1.DBF'!L272</f>
        <v>0</v>
      </c>
      <c r="H258" s="593">
        <f>'ZZZ-PG1.DBF'!M272</f>
        <v>0</v>
      </c>
      <c r="I258" s="593">
        <f>'ZZZ-PG1.DBF'!N272</f>
        <v>0</v>
      </c>
      <c r="J258" s="593">
        <f>'ZZZ-PG1.DBF'!O272</f>
        <v>0</v>
      </c>
      <c r="K258" s="593">
        <f>'ZZZ-PG1.DBF'!P272</f>
        <v>0</v>
      </c>
      <c r="L258" s="593">
        <f>'ZZZ-PG1.DBF'!Q272</f>
        <v>0</v>
      </c>
      <c r="M258" s="593">
        <f>'ZZZ-PG1.DBF'!R272</f>
        <v>0</v>
      </c>
      <c r="N258" s="322"/>
      <c r="O258" s="322"/>
    </row>
    <row r="259" spans="1:15">
      <c r="A259" s="225" t="s">
        <v>87</v>
      </c>
      <c r="B259" s="590"/>
      <c r="C259" s="592">
        <f>'ZZZ-PG1.DBF'!H273</f>
        <v>0</v>
      </c>
      <c r="D259" s="593">
        <f>'ZZZ-PG1.DBF'!I273</f>
        <v>0</v>
      </c>
      <c r="E259" s="593">
        <f>'ZZZ-PG1.DBF'!J273</f>
        <v>0</v>
      </c>
      <c r="F259" s="593">
        <f>'ZZZ-PG1.DBF'!K273</f>
        <v>0</v>
      </c>
      <c r="G259" s="593">
        <f>'ZZZ-PG1.DBF'!L273</f>
        <v>0</v>
      </c>
      <c r="H259" s="593">
        <f>'ZZZ-PG1.DBF'!M273</f>
        <v>0</v>
      </c>
      <c r="I259" s="593">
        <f>'ZZZ-PG1.DBF'!N273</f>
        <v>0</v>
      </c>
      <c r="J259" s="593">
        <f>'ZZZ-PG1.DBF'!O273</f>
        <v>0</v>
      </c>
      <c r="K259" s="593">
        <f>'ZZZ-PG1.DBF'!P273</f>
        <v>0</v>
      </c>
      <c r="L259" s="593">
        <f>'ZZZ-PG1.DBF'!Q273</f>
        <v>0</v>
      </c>
      <c r="M259" s="593">
        <f>'ZZZ-PG1.DBF'!R273</f>
        <v>0</v>
      </c>
      <c r="N259" s="322"/>
      <c r="O259" s="322"/>
    </row>
    <row r="260" spans="1:15">
      <c r="A260" s="225" t="s">
        <v>88</v>
      </c>
      <c r="B260" s="590"/>
      <c r="C260" s="592">
        <f>'ZZZ-PG1.DBF'!H274</f>
        <v>0</v>
      </c>
      <c r="D260" s="593">
        <f>'ZZZ-PG1.DBF'!I274</f>
        <v>0</v>
      </c>
      <c r="E260" s="593">
        <f>'ZZZ-PG1.DBF'!J274</f>
        <v>0</v>
      </c>
      <c r="F260" s="593">
        <f>'ZZZ-PG1.DBF'!K274</f>
        <v>0</v>
      </c>
      <c r="G260" s="593">
        <f>'ZZZ-PG1.DBF'!L274</f>
        <v>0</v>
      </c>
      <c r="H260" s="593">
        <f>'ZZZ-PG1.DBF'!M274</f>
        <v>0</v>
      </c>
      <c r="I260" s="593">
        <f>'ZZZ-PG1.DBF'!N274</f>
        <v>0</v>
      </c>
      <c r="J260" s="593">
        <f>'ZZZ-PG1.DBF'!O274</f>
        <v>0</v>
      </c>
      <c r="K260" s="593">
        <f>'ZZZ-PG1.DBF'!P274</f>
        <v>0</v>
      </c>
      <c r="L260" s="593">
        <f>'ZZZ-PG1.DBF'!Q274</f>
        <v>0</v>
      </c>
      <c r="M260" s="593">
        <f>'ZZZ-PG1.DBF'!R274</f>
        <v>0</v>
      </c>
      <c r="N260" s="322"/>
      <c r="O260" s="322"/>
    </row>
    <row r="261" spans="1:15">
      <c r="A261" s="589" t="s">
        <v>112</v>
      </c>
      <c r="B261" s="590"/>
      <c r="C261" s="592" t="s">
        <v>33</v>
      </c>
      <c r="D261" s="594">
        <f>'ZZZ-PG1.DBF'!I275</f>
        <v>0</v>
      </c>
      <c r="E261" s="594">
        <f>'ZZZ-PG1.DBF'!J275</f>
        <v>0</v>
      </c>
      <c r="F261" s="594">
        <f>'ZZZ-PG1.DBF'!K275</f>
        <v>0</v>
      </c>
      <c r="G261" s="594">
        <f>'ZZZ-PG1.DBF'!L275</f>
        <v>0</v>
      </c>
      <c r="H261" s="594">
        <f>'ZZZ-PG1.DBF'!M275</f>
        <v>0</v>
      </c>
      <c r="I261" s="594">
        <f>'ZZZ-PG1.DBF'!N275</f>
        <v>0</v>
      </c>
      <c r="J261" s="594">
        <f>'ZZZ-PG1.DBF'!O275</f>
        <v>0</v>
      </c>
      <c r="K261" s="594">
        <f>'ZZZ-PG1.DBF'!P275</f>
        <v>0</v>
      </c>
      <c r="L261" s="594">
        <f>'ZZZ-PG1.DBF'!Q275</f>
        <v>0</v>
      </c>
      <c r="M261" s="594">
        <f>'ZZZ-PG1.DBF'!R275</f>
        <v>0</v>
      </c>
      <c r="N261" s="322"/>
      <c r="O261" s="322"/>
    </row>
    <row r="262" spans="1:15" ht="30">
      <c r="A262" s="589" t="s">
        <v>769</v>
      </c>
      <c r="B262" s="590" t="s">
        <v>670</v>
      </c>
      <c r="C262" s="592"/>
      <c r="D262" s="593"/>
      <c r="E262" s="593"/>
      <c r="F262" s="593"/>
      <c r="G262" s="593"/>
      <c r="H262" s="593"/>
      <c r="I262" s="593"/>
      <c r="J262" s="593"/>
      <c r="K262" s="593"/>
      <c r="L262" s="593"/>
      <c r="M262" s="593"/>
      <c r="N262" s="322"/>
      <c r="O262" s="322"/>
    </row>
    <row r="263" spans="1:15">
      <c r="A263" s="564" t="s">
        <v>67</v>
      </c>
      <c r="B263" s="591"/>
      <c r="C263" s="592"/>
      <c r="D263" s="593"/>
      <c r="E263" s="593"/>
      <c r="F263" s="593"/>
      <c r="G263" s="593"/>
      <c r="H263" s="593"/>
      <c r="I263" s="593"/>
      <c r="J263" s="593"/>
      <c r="K263" s="593"/>
      <c r="L263" s="593"/>
      <c r="M263" s="593"/>
      <c r="N263" s="322"/>
      <c r="O263" s="322"/>
    </row>
    <row r="264" spans="1:15">
      <c r="A264" s="595" t="s">
        <v>89</v>
      </c>
      <c r="B264" s="596"/>
      <c r="C264" s="592">
        <f>'ZZZ-PG1.DBF'!H278</f>
        <v>0</v>
      </c>
      <c r="D264" s="593">
        <f>'ZZZ-PG1.DBF'!I278</f>
        <v>0</v>
      </c>
      <c r="E264" s="593">
        <f>'ZZZ-PG1.DBF'!J278</f>
        <v>0</v>
      </c>
      <c r="F264" s="593">
        <f>'ZZZ-PG1.DBF'!K278</f>
        <v>0</v>
      </c>
      <c r="G264" s="593">
        <f>'ZZZ-PG1.DBF'!L278</f>
        <v>0</v>
      </c>
      <c r="H264" s="593">
        <f>'ZZZ-PG1.DBF'!M278</f>
        <v>0</v>
      </c>
      <c r="I264" s="593">
        <f>'ZZZ-PG1.DBF'!N278</f>
        <v>0</v>
      </c>
      <c r="J264" s="593">
        <f>'ZZZ-PG1.DBF'!O278</f>
        <v>0</v>
      </c>
      <c r="K264" s="593">
        <f>'ZZZ-PG1.DBF'!P278</f>
        <v>0</v>
      </c>
      <c r="L264" s="593">
        <f>'ZZZ-PG1.DBF'!Q278</f>
        <v>0</v>
      </c>
      <c r="M264" s="593">
        <f>'ZZZ-PG1.DBF'!R278</f>
        <v>0</v>
      </c>
      <c r="N264" s="322"/>
      <c r="O264" s="322"/>
    </row>
    <row r="265" spans="1:15">
      <c r="A265" s="566" t="s">
        <v>90</v>
      </c>
      <c r="B265" s="596"/>
      <c r="C265" s="592">
        <f>'ZZZ-PG1.DBF'!H279</f>
        <v>0</v>
      </c>
      <c r="D265" s="593">
        <f>'ZZZ-PG1.DBF'!I279</f>
        <v>0</v>
      </c>
      <c r="E265" s="593">
        <f>'ZZZ-PG1.DBF'!J279</f>
        <v>0</v>
      </c>
      <c r="F265" s="593">
        <f>'ZZZ-PG1.DBF'!K279</f>
        <v>0</v>
      </c>
      <c r="G265" s="593">
        <f>'ZZZ-PG1.DBF'!L279</f>
        <v>0</v>
      </c>
      <c r="H265" s="593">
        <f>'ZZZ-PG1.DBF'!M279</f>
        <v>0</v>
      </c>
      <c r="I265" s="593">
        <f>'ZZZ-PG1.DBF'!N279</f>
        <v>0</v>
      </c>
      <c r="J265" s="593">
        <f>'ZZZ-PG1.DBF'!O279</f>
        <v>0</v>
      </c>
      <c r="K265" s="593">
        <f>'ZZZ-PG1.DBF'!P279</f>
        <v>0</v>
      </c>
      <c r="L265" s="593">
        <f>'ZZZ-PG1.DBF'!Q279</f>
        <v>0</v>
      </c>
      <c r="M265" s="593">
        <f>'ZZZ-PG1.DBF'!R279</f>
        <v>0</v>
      </c>
      <c r="N265" s="322"/>
      <c r="O265" s="322"/>
    </row>
    <row r="266" spans="1:15">
      <c r="A266" s="597" t="s">
        <v>91</v>
      </c>
      <c r="B266" s="596"/>
      <c r="C266" s="592" t="s">
        <v>33</v>
      </c>
      <c r="D266" s="594">
        <f>'ZZZ-PG1.DBF'!I280</f>
        <v>0</v>
      </c>
      <c r="E266" s="594">
        <f>'ZZZ-PG1.DBF'!J280</f>
        <v>0</v>
      </c>
      <c r="F266" s="594">
        <f>'ZZZ-PG1.DBF'!K280</f>
        <v>0</v>
      </c>
      <c r="G266" s="594">
        <f>'ZZZ-PG1.DBF'!L280</f>
        <v>0</v>
      </c>
      <c r="H266" s="594">
        <f>'ZZZ-PG1.DBF'!M280</f>
        <v>0</v>
      </c>
      <c r="I266" s="594">
        <f>'ZZZ-PG1.DBF'!N280</f>
        <v>0</v>
      </c>
      <c r="J266" s="594">
        <f>'ZZZ-PG1.DBF'!O280</f>
        <v>0</v>
      </c>
      <c r="K266" s="594">
        <f>'ZZZ-PG1.DBF'!P280</f>
        <v>0</v>
      </c>
      <c r="L266" s="594">
        <f>'ZZZ-PG1.DBF'!Q280</f>
        <v>0</v>
      </c>
      <c r="M266" s="593">
        <f>'ZZZ-PG1.DBF'!R280</f>
        <v>0</v>
      </c>
      <c r="N266" s="322"/>
      <c r="O266" s="322"/>
    </row>
    <row r="267" spans="1:15">
      <c r="A267" s="597"/>
      <c r="B267" s="596"/>
      <c r="C267" s="598"/>
      <c r="D267" s="593"/>
      <c r="E267" s="593"/>
      <c r="F267" s="593"/>
      <c r="G267" s="593"/>
      <c r="H267" s="593"/>
      <c r="I267" s="593"/>
      <c r="J267" s="593"/>
      <c r="K267" s="593"/>
      <c r="L267" s="593"/>
      <c r="M267" s="593"/>
      <c r="N267" s="322"/>
      <c r="O267" s="322"/>
    </row>
    <row r="268" spans="1:15">
      <c r="A268" s="599" t="s">
        <v>92</v>
      </c>
      <c r="B268" s="600"/>
      <c r="C268" s="598"/>
      <c r="D268" s="593"/>
      <c r="E268" s="593"/>
      <c r="F268" s="593"/>
      <c r="G268" s="593"/>
      <c r="H268" s="593"/>
      <c r="I268" s="593"/>
      <c r="J268" s="593"/>
      <c r="K268" s="593"/>
      <c r="L268" s="593"/>
      <c r="M268" s="593"/>
      <c r="N268" s="322"/>
      <c r="O268" s="322"/>
    </row>
    <row r="269" spans="1:15">
      <c r="A269" s="566" t="s">
        <v>93</v>
      </c>
      <c r="B269" s="596"/>
      <c r="C269" s="592">
        <f>'ZZZ-PG1.DBF'!H283</f>
        <v>0</v>
      </c>
      <c r="D269" s="593">
        <f>'ZZZ-PG1.DBF'!I283</f>
        <v>0</v>
      </c>
      <c r="E269" s="593">
        <f>'ZZZ-PG1.DBF'!J283</f>
        <v>0</v>
      </c>
      <c r="F269" s="593">
        <f>'ZZZ-PG1.DBF'!K283</f>
        <v>0</v>
      </c>
      <c r="G269" s="593">
        <f>'ZZZ-PG1.DBF'!L283</f>
        <v>0</v>
      </c>
      <c r="H269" s="593">
        <f>'ZZZ-PG1.DBF'!M283</f>
        <v>0</v>
      </c>
      <c r="I269" s="593">
        <f>'ZZZ-PG1.DBF'!N283</f>
        <v>0</v>
      </c>
      <c r="J269" s="593">
        <f>'ZZZ-PG1.DBF'!O283</f>
        <v>0</v>
      </c>
      <c r="K269" s="593">
        <f>'ZZZ-PG1.DBF'!P283</f>
        <v>0</v>
      </c>
      <c r="L269" s="593">
        <f>'ZZZ-PG1.DBF'!Q283</f>
        <v>0</v>
      </c>
      <c r="M269" s="593">
        <f>'ZZZ-PG1.DBF'!R283</f>
        <v>0</v>
      </c>
      <c r="N269" s="322"/>
      <c r="O269" s="322"/>
    </row>
    <row r="270" spans="1:15">
      <c r="A270" s="601" t="s">
        <v>94</v>
      </c>
      <c r="B270" s="596"/>
      <c r="C270" s="592">
        <f>'ZZZ-PG1.DBF'!H284</f>
        <v>0</v>
      </c>
      <c r="D270" s="593">
        <f>'ZZZ-PG1.DBF'!I284</f>
        <v>0</v>
      </c>
      <c r="E270" s="593">
        <f>'ZZZ-PG1.DBF'!J284</f>
        <v>0</v>
      </c>
      <c r="F270" s="593">
        <f>'ZZZ-PG1.DBF'!K284</f>
        <v>0</v>
      </c>
      <c r="G270" s="593">
        <f>'ZZZ-PG1.DBF'!L284</f>
        <v>0</v>
      </c>
      <c r="H270" s="593">
        <f>'ZZZ-PG1.DBF'!M284</f>
        <v>0</v>
      </c>
      <c r="I270" s="593">
        <f>'ZZZ-PG1.DBF'!N284</f>
        <v>0</v>
      </c>
      <c r="J270" s="593">
        <f>'ZZZ-PG1.DBF'!O284</f>
        <v>0</v>
      </c>
      <c r="K270" s="593">
        <f>'ZZZ-PG1.DBF'!P284</f>
        <v>0</v>
      </c>
      <c r="L270" s="593">
        <f>'ZZZ-PG1.DBF'!Q284</f>
        <v>0</v>
      </c>
      <c r="M270" s="593">
        <f>'ZZZ-PG1.DBF'!R284</f>
        <v>0</v>
      </c>
      <c r="N270" s="322"/>
      <c r="O270" s="322"/>
    </row>
    <row r="271" spans="1:15">
      <c r="A271" s="567" t="s">
        <v>95</v>
      </c>
      <c r="B271" s="596"/>
      <c r="C271" s="592">
        <f>'ZZZ-PG1.DBF'!H285</f>
        <v>0</v>
      </c>
      <c r="D271" s="593">
        <f>'ZZZ-PG1.DBF'!I285</f>
        <v>0</v>
      </c>
      <c r="E271" s="593">
        <f>'ZZZ-PG1.DBF'!J285</f>
        <v>0</v>
      </c>
      <c r="F271" s="593">
        <f>'ZZZ-PG1.DBF'!K285</f>
        <v>0</v>
      </c>
      <c r="G271" s="593">
        <f>'ZZZ-PG1.DBF'!L285</f>
        <v>0</v>
      </c>
      <c r="H271" s="593">
        <f>'ZZZ-PG1.DBF'!M285</f>
        <v>0</v>
      </c>
      <c r="I271" s="593">
        <f>'ZZZ-PG1.DBF'!N285</f>
        <v>0</v>
      </c>
      <c r="J271" s="593">
        <f>'ZZZ-PG1.DBF'!O285</f>
        <v>0</v>
      </c>
      <c r="K271" s="593">
        <f>'ZZZ-PG1.DBF'!P285</f>
        <v>0</v>
      </c>
      <c r="L271" s="593">
        <f>'ZZZ-PG1.DBF'!Q285</f>
        <v>0</v>
      </c>
      <c r="M271" s="593">
        <f>'ZZZ-PG1.DBF'!R285</f>
        <v>0</v>
      </c>
      <c r="N271" s="322"/>
      <c r="O271" s="322"/>
    </row>
    <row r="272" spans="1:15">
      <c r="A272" s="225" t="s">
        <v>96</v>
      </c>
      <c r="B272" s="590"/>
      <c r="C272" s="592">
        <f>'ZZZ-PG1.DBF'!H286</f>
        <v>0</v>
      </c>
      <c r="D272" s="593">
        <f>'ZZZ-PG1.DBF'!I286</f>
        <v>0</v>
      </c>
      <c r="E272" s="593">
        <f>'ZZZ-PG1.DBF'!J286</f>
        <v>0</v>
      </c>
      <c r="F272" s="593">
        <f>'ZZZ-PG1.DBF'!K286</f>
        <v>0</v>
      </c>
      <c r="G272" s="593">
        <f>'ZZZ-PG1.DBF'!L286</f>
        <v>0</v>
      </c>
      <c r="H272" s="593">
        <f>'ZZZ-PG1.DBF'!M286</f>
        <v>0</v>
      </c>
      <c r="I272" s="593">
        <f>'ZZZ-PG1.DBF'!N286</f>
        <v>0</v>
      </c>
      <c r="J272" s="593">
        <f>'ZZZ-PG1.DBF'!O286</f>
        <v>0</v>
      </c>
      <c r="K272" s="593">
        <f>'ZZZ-PG1.DBF'!P286</f>
        <v>0</v>
      </c>
      <c r="L272" s="593">
        <f>'ZZZ-PG1.DBF'!Q286</f>
        <v>0</v>
      </c>
      <c r="M272" s="593">
        <f>'ZZZ-PG1.DBF'!R286</f>
        <v>0</v>
      </c>
      <c r="N272" s="322"/>
      <c r="O272" s="322"/>
    </row>
    <row r="273" spans="1:15">
      <c r="A273" s="225" t="s">
        <v>97</v>
      </c>
      <c r="B273" s="590"/>
      <c r="C273" s="592">
        <f>'ZZZ-PG1.DBF'!H287</f>
        <v>0</v>
      </c>
      <c r="D273" s="593">
        <f>'ZZZ-PG1.DBF'!I287</f>
        <v>0</v>
      </c>
      <c r="E273" s="593">
        <f>'ZZZ-PG1.DBF'!J287</f>
        <v>0</v>
      </c>
      <c r="F273" s="593">
        <f>'ZZZ-PG1.DBF'!K287</f>
        <v>0</v>
      </c>
      <c r="G273" s="593">
        <f>'ZZZ-PG1.DBF'!L287</f>
        <v>0</v>
      </c>
      <c r="H273" s="593">
        <f>'ZZZ-PG1.DBF'!M287</f>
        <v>0</v>
      </c>
      <c r="I273" s="593">
        <f>'ZZZ-PG1.DBF'!N287</f>
        <v>0</v>
      </c>
      <c r="J273" s="593">
        <f>'ZZZ-PG1.DBF'!O287</f>
        <v>0</v>
      </c>
      <c r="K273" s="593">
        <f>'ZZZ-PG1.DBF'!P287</f>
        <v>0</v>
      </c>
      <c r="L273" s="593">
        <f>'ZZZ-PG1.DBF'!Q287</f>
        <v>0</v>
      </c>
      <c r="M273" s="593">
        <f>'ZZZ-PG1.DBF'!R287</f>
        <v>0</v>
      </c>
      <c r="N273" s="322"/>
      <c r="O273" s="322"/>
    </row>
    <row r="274" spans="1:15">
      <c r="A274" s="569" t="s">
        <v>474</v>
      </c>
      <c r="B274" s="590"/>
      <c r="C274" s="592">
        <f>'ZZZ-PG1.DBF'!H288</f>
        <v>0</v>
      </c>
      <c r="D274" s="593">
        <f>'ZZZ-PG1.DBF'!I288</f>
        <v>0</v>
      </c>
      <c r="E274" s="593">
        <f>'ZZZ-PG1.DBF'!J288</f>
        <v>0</v>
      </c>
      <c r="F274" s="593">
        <f>'ZZZ-PG1.DBF'!K288</f>
        <v>0</v>
      </c>
      <c r="G274" s="593">
        <f>'ZZZ-PG1.DBF'!L288</f>
        <v>0</v>
      </c>
      <c r="H274" s="593">
        <f>'ZZZ-PG1.DBF'!M288</f>
        <v>0</v>
      </c>
      <c r="I274" s="593">
        <f>'ZZZ-PG1.DBF'!N288</f>
        <v>0</v>
      </c>
      <c r="J274" s="593">
        <f>'ZZZ-PG1.DBF'!O288</f>
        <v>0</v>
      </c>
      <c r="K274" s="593">
        <f>'ZZZ-PG1.DBF'!P288</f>
        <v>0</v>
      </c>
      <c r="L274" s="593">
        <f>'ZZZ-PG1.DBF'!Q288</f>
        <v>0</v>
      </c>
      <c r="M274" s="593">
        <f>'ZZZ-PG1.DBF'!R288</f>
        <v>0</v>
      </c>
      <c r="N274" s="322"/>
      <c r="O274" s="322"/>
    </row>
    <row r="275" spans="1:15">
      <c r="A275" s="589" t="s">
        <v>98</v>
      </c>
      <c r="B275" s="590"/>
      <c r="C275" s="592" t="s">
        <v>33</v>
      </c>
      <c r="D275" s="594">
        <f>'ZZZ-PG1.DBF'!I289</f>
        <v>0</v>
      </c>
      <c r="E275" s="594">
        <f>'ZZZ-PG1.DBF'!J289</f>
        <v>0</v>
      </c>
      <c r="F275" s="594">
        <f>'ZZZ-PG1.DBF'!K289</f>
        <v>0</v>
      </c>
      <c r="G275" s="594">
        <f>'ZZZ-PG1.DBF'!L289</f>
        <v>0</v>
      </c>
      <c r="H275" s="594">
        <f>'ZZZ-PG1.DBF'!M289</f>
        <v>0</v>
      </c>
      <c r="I275" s="594">
        <f>'ZZZ-PG1.DBF'!N289</f>
        <v>0</v>
      </c>
      <c r="J275" s="594">
        <f>'ZZZ-PG1.DBF'!O289</f>
        <v>0</v>
      </c>
      <c r="K275" s="594">
        <f>'ZZZ-PG1.DBF'!P289</f>
        <v>0</v>
      </c>
      <c r="L275" s="594">
        <f>'ZZZ-PG1.DBF'!Q289</f>
        <v>0</v>
      </c>
      <c r="M275" s="593">
        <f>'ZZZ-PG1.DBF'!R289</f>
        <v>0</v>
      </c>
      <c r="N275" s="322"/>
      <c r="O275" s="322"/>
    </row>
    <row r="276" spans="1:15">
      <c r="A276" s="589"/>
      <c r="B276" s="590"/>
      <c r="C276" s="592"/>
      <c r="D276" s="593"/>
      <c r="E276" s="593"/>
      <c r="F276" s="593"/>
      <c r="G276" s="593"/>
      <c r="H276" s="593"/>
      <c r="I276" s="593"/>
      <c r="J276" s="593"/>
      <c r="K276" s="593"/>
      <c r="L276" s="593"/>
      <c r="M276" s="593"/>
      <c r="N276" s="322"/>
      <c r="O276" s="322"/>
    </row>
    <row r="277" spans="1:15">
      <c r="A277" s="564" t="s">
        <v>68</v>
      </c>
      <c r="B277" s="591"/>
      <c r="C277" s="592"/>
      <c r="D277" s="593"/>
      <c r="E277" s="593"/>
      <c r="F277" s="593"/>
      <c r="G277" s="593"/>
      <c r="H277" s="593"/>
      <c r="I277" s="593"/>
      <c r="J277" s="593"/>
      <c r="K277" s="593"/>
      <c r="L277" s="593"/>
      <c r="M277" s="593"/>
      <c r="N277" s="322"/>
      <c r="O277" s="322"/>
    </row>
    <row r="278" spans="1:15">
      <c r="A278" s="225" t="s">
        <v>99</v>
      </c>
      <c r="B278" s="590"/>
      <c r="C278" s="592">
        <f>'ZZZ-PG1.DBF'!H292</f>
        <v>0</v>
      </c>
      <c r="D278" s="593">
        <f>'ZZZ-PG1.DBF'!I292</f>
        <v>0</v>
      </c>
      <c r="E278" s="593">
        <f>'ZZZ-PG1.DBF'!J292</f>
        <v>0</v>
      </c>
      <c r="F278" s="593">
        <f>'ZZZ-PG1.DBF'!K292</f>
        <v>0</v>
      </c>
      <c r="G278" s="593">
        <f>'ZZZ-PG1.DBF'!L292</f>
        <v>0</v>
      </c>
      <c r="H278" s="593">
        <f>'ZZZ-PG1.DBF'!M292</f>
        <v>0</v>
      </c>
      <c r="I278" s="593">
        <f>'ZZZ-PG1.DBF'!N292</f>
        <v>0</v>
      </c>
      <c r="J278" s="593">
        <f>'ZZZ-PG1.DBF'!O292</f>
        <v>0</v>
      </c>
      <c r="K278" s="593">
        <f>'ZZZ-PG1.DBF'!P292</f>
        <v>0</v>
      </c>
      <c r="L278" s="593">
        <f>'ZZZ-PG1.DBF'!Q292</f>
        <v>0</v>
      </c>
      <c r="M278" s="593">
        <f>'ZZZ-PG1.DBF'!R292</f>
        <v>0</v>
      </c>
      <c r="N278" s="322"/>
      <c r="O278" s="322"/>
    </row>
    <row r="279" spans="1:15">
      <c r="A279" s="225" t="s">
        <v>100</v>
      </c>
      <c r="B279" s="590"/>
      <c r="C279" s="592">
        <f>'ZZZ-PG1.DBF'!H293</f>
        <v>0</v>
      </c>
      <c r="D279" s="593">
        <f>'ZZZ-PG1.DBF'!I293</f>
        <v>0</v>
      </c>
      <c r="E279" s="593">
        <f>'ZZZ-PG1.DBF'!J293</f>
        <v>0</v>
      </c>
      <c r="F279" s="593">
        <f>'ZZZ-PG1.DBF'!K293</f>
        <v>0</v>
      </c>
      <c r="G279" s="593">
        <f>'ZZZ-PG1.DBF'!L293</f>
        <v>0</v>
      </c>
      <c r="H279" s="593">
        <f>'ZZZ-PG1.DBF'!M293</f>
        <v>0</v>
      </c>
      <c r="I279" s="593">
        <f>'ZZZ-PG1.DBF'!N293</f>
        <v>0</v>
      </c>
      <c r="J279" s="593">
        <f>'ZZZ-PG1.DBF'!O293</f>
        <v>0</v>
      </c>
      <c r="K279" s="593">
        <f>'ZZZ-PG1.DBF'!P293</f>
        <v>0</v>
      </c>
      <c r="L279" s="593">
        <f>'ZZZ-PG1.DBF'!Q293</f>
        <v>0</v>
      </c>
      <c r="M279" s="593">
        <f>'ZZZ-PG1.DBF'!R293</f>
        <v>0</v>
      </c>
      <c r="N279" s="322"/>
      <c r="O279" s="322"/>
    </row>
    <row r="280" spans="1:15">
      <c r="A280" s="225" t="s">
        <v>101</v>
      </c>
      <c r="B280" s="590"/>
      <c r="C280" s="592">
        <f>'ZZZ-PG1.DBF'!H294</f>
        <v>0</v>
      </c>
      <c r="D280" s="593">
        <f>'ZZZ-PG1.DBF'!I294</f>
        <v>0</v>
      </c>
      <c r="E280" s="593">
        <f>'ZZZ-PG1.DBF'!J294</f>
        <v>0</v>
      </c>
      <c r="F280" s="593">
        <f>'ZZZ-PG1.DBF'!K294</f>
        <v>0</v>
      </c>
      <c r="G280" s="593">
        <f>'ZZZ-PG1.DBF'!L294</f>
        <v>0</v>
      </c>
      <c r="H280" s="593">
        <f>'ZZZ-PG1.DBF'!M294</f>
        <v>0</v>
      </c>
      <c r="I280" s="593">
        <f>'ZZZ-PG1.DBF'!N294</f>
        <v>0</v>
      </c>
      <c r="J280" s="593">
        <f>'ZZZ-PG1.DBF'!O294</f>
        <v>0</v>
      </c>
      <c r="K280" s="593">
        <f>'ZZZ-PG1.DBF'!P294</f>
        <v>0</v>
      </c>
      <c r="L280" s="593">
        <f>'ZZZ-PG1.DBF'!Q294</f>
        <v>0</v>
      </c>
      <c r="M280" s="593">
        <f>'ZZZ-PG1.DBF'!R294</f>
        <v>0</v>
      </c>
      <c r="N280" s="322"/>
      <c r="O280" s="322"/>
    </row>
    <row r="281" spans="1:15">
      <c r="A281" s="569" t="s">
        <v>476</v>
      </c>
      <c r="B281" s="590"/>
      <c r="C281" s="592">
        <f>'ZZZ-PG1.DBF'!H295</f>
        <v>0</v>
      </c>
      <c r="D281" s="593">
        <f>'ZZZ-PG1.DBF'!I295</f>
        <v>0</v>
      </c>
      <c r="E281" s="593">
        <f>'ZZZ-PG1.DBF'!J295</f>
        <v>0</v>
      </c>
      <c r="F281" s="593">
        <f>'ZZZ-PG1.DBF'!K295</f>
        <v>0</v>
      </c>
      <c r="G281" s="593">
        <f>'ZZZ-PG1.DBF'!L295</f>
        <v>0</v>
      </c>
      <c r="H281" s="593">
        <f>'ZZZ-PG1.DBF'!M295</f>
        <v>0</v>
      </c>
      <c r="I281" s="593">
        <f>'ZZZ-PG1.DBF'!N295</f>
        <v>0</v>
      </c>
      <c r="J281" s="593">
        <f>'ZZZ-PG1.DBF'!O295</f>
        <v>0</v>
      </c>
      <c r="K281" s="593">
        <f>'ZZZ-PG1.DBF'!P295</f>
        <v>0</v>
      </c>
      <c r="L281" s="593">
        <f>'ZZZ-PG1.DBF'!Q295</f>
        <v>0</v>
      </c>
      <c r="M281" s="593">
        <f>'ZZZ-PG1.DBF'!R295</f>
        <v>0</v>
      </c>
      <c r="N281" s="322"/>
      <c r="O281" s="322"/>
    </row>
    <row r="282" spans="1:15">
      <c r="A282" s="569" t="s">
        <v>585</v>
      </c>
      <c r="B282" s="590"/>
      <c r="C282" s="592">
        <f>'ZZZ-PG1.DBF'!H296</f>
        <v>0</v>
      </c>
      <c r="D282" s="593">
        <f>'ZZZ-PG1.DBF'!I296</f>
        <v>0</v>
      </c>
      <c r="E282" s="593">
        <f>'ZZZ-PG1.DBF'!J296</f>
        <v>0</v>
      </c>
      <c r="F282" s="593">
        <f>'ZZZ-PG1.DBF'!K296</f>
        <v>0</v>
      </c>
      <c r="G282" s="593">
        <f>'ZZZ-PG1.DBF'!L296</f>
        <v>0</v>
      </c>
      <c r="H282" s="593">
        <f>'ZZZ-PG1.DBF'!M296</f>
        <v>0</v>
      </c>
      <c r="I282" s="593">
        <f>'ZZZ-PG1.DBF'!N296</f>
        <v>0</v>
      </c>
      <c r="J282" s="593">
        <f>'ZZZ-PG1.DBF'!O296</f>
        <v>0</v>
      </c>
      <c r="K282" s="593">
        <f>'ZZZ-PG1.DBF'!P296</f>
        <v>0</v>
      </c>
      <c r="L282" s="593">
        <f>'ZZZ-PG1.DBF'!Q296</f>
        <v>0</v>
      </c>
      <c r="M282" s="593">
        <f>'ZZZ-PG1.DBF'!R296</f>
        <v>0</v>
      </c>
      <c r="N282" s="322"/>
      <c r="O282" s="322"/>
    </row>
    <row r="283" spans="1:15">
      <c r="A283" s="569" t="s">
        <v>477</v>
      </c>
      <c r="B283" s="590"/>
      <c r="C283" s="592">
        <f>'ZZZ-PG1.DBF'!H297</f>
        <v>0</v>
      </c>
      <c r="D283" s="593">
        <f>'ZZZ-PG1.DBF'!I297</f>
        <v>0</v>
      </c>
      <c r="E283" s="593">
        <f>'ZZZ-PG1.DBF'!J297</f>
        <v>0</v>
      </c>
      <c r="F283" s="593">
        <f>'ZZZ-PG1.DBF'!K297</f>
        <v>0</v>
      </c>
      <c r="G283" s="593">
        <f>'ZZZ-PG1.DBF'!L297</f>
        <v>0</v>
      </c>
      <c r="H283" s="593">
        <f>'ZZZ-PG1.DBF'!M297</f>
        <v>0</v>
      </c>
      <c r="I283" s="593">
        <f>'ZZZ-PG1.DBF'!N297</f>
        <v>0</v>
      </c>
      <c r="J283" s="593">
        <f>'ZZZ-PG1.DBF'!O297</f>
        <v>0</v>
      </c>
      <c r="K283" s="593">
        <f>'ZZZ-PG1.DBF'!P297</f>
        <v>0</v>
      </c>
      <c r="L283" s="593">
        <f>'ZZZ-PG1.DBF'!Q297</f>
        <v>0</v>
      </c>
      <c r="M283" s="593">
        <f>'ZZZ-PG1.DBF'!R297</f>
        <v>0</v>
      </c>
      <c r="N283" s="322"/>
      <c r="O283" s="322"/>
    </row>
    <row r="284" spans="1:15">
      <c r="A284" s="589" t="s">
        <v>102</v>
      </c>
      <c r="B284" s="590"/>
      <c r="C284" s="592" t="s">
        <v>33</v>
      </c>
      <c r="D284" s="594">
        <f>'ZZZ-PG1.DBF'!I298</f>
        <v>0</v>
      </c>
      <c r="E284" s="594">
        <f>'ZZZ-PG1.DBF'!J298</f>
        <v>0</v>
      </c>
      <c r="F284" s="594">
        <f>'ZZZ-PG1.DBF'!K298</f>
        <v>0</v>
      </c>
      <c r="G284" s="594">
        <f>'ZZZ-PG1.DBF'!L298</f>
        <v>0</v>
      </c>
      <c r="H284" s="594">
        <f>'ZZZ-PG1.DBF'!M298</f>
        <v>0</v>
      </c>
      <c r="I284" s="594">
        <f>'ZZZ-PG1.DBF'!N298</f>
        <v>0</v>
      </c>
      <c r="J284" s="594">
        <f>'ZZZ-PG1.DBF'!O298</f>
        <v>0</v>
      </c>
      <c r="K284" s="594">
        <f>'ZZZ-PG1.DBF'!P298</f>
        <v>0</v>
      </c>
      <c r="L284" s="594">
        <f>'ZZZ-PG1.DBF'!Q298</f>
        <v>0</v>
      </c>
      <c r="M284" s="593">
        <f>'ZZZ-PG1.DBF'!R298</f>
        <v>0</v>
      </c>
      <c r="N284" s="322"/>
      <c r="O284" s="322"/>
    </row>
    <row r="285" spans="1:15">
      <c r="A285" s="589"/>
      <c r="B285" s="590"/>
      <c r="C285" s="592"/>
      <c r="D285" s="603"/>
      <c r="E285" s="593"/>
      <c r="F285" s="593"/>
      <c r="G285" s="593"/>
      <c r="H285" s="593"/>
      <c r="I285" s="593"/>
      <c r="J285" s="593"/>
      <c r="K285" s="593"/>
      <c r="L285" s="593"/>
      <c r="M285" s="593"/>
      <c r="N285" s="322"/>
      <c r="O285" s="322"/>
    </row>
    <row r="286" spans="1:15">
      <c r="A286" s="564" t="s">
        <v>69</v>
      </c>
      <c r="B286" s="591"/>
      <c r="C286" s="592"/>
      <c r="D286" s="603"/>
      <c r="E286" s="593"/>
      <c r="F286" s="593"/>
      <c r="G286" s="593"/>
      <c r="H286" s="593"/>
      <c r="I286" s="593"/>
      <c r="J286" s="593"/>
      <c r="K286" s="593"/>
      <c r="L286" s="593"/>
      <c r="M286" s="593"/>
      <c r="N286" s="322"/>
      <c r="O286" s="322"/>
    </row>
    <row r="287" spans="1:15">
      <c r="A287" s="225" t="s">
        <v>103</v>
      </c>
      <c r="B287" s="590"/>
      <c r="C287" s="592">
        <f>'ZZZ-PG1.DBF'!H301</f>
        <v>0</v>
      </c>
      <c r="D287" s="593">
        <f>'ZZZ-PG1.DBF'!I301</f>
        <v>0</v>
      </c>
      <c r="E287" s="593">
        <f>'ZZZ-PG1.DBF'!J301</f>
        <v>0</v>
      </c>
      <c r="F287" s="593">
        <f>'ZZZ-PG1.DBF'!K301</f>
        <v>0</v>
      </c>
      <c r="G287" s="593">
        <f>'ZZZ-PG1.DBF'!L301</f>
        <v>0</v>
      </c>
      <c r="H287" s="593">
        <f>'ZZZ-PG1.DBF'!M301</f>
        <v>0</v>
      </c>
      <c r="I287" s="593">
        <f>'ZZZ-PG1.DBF'!N301</f>
        <v>0</v>
      </c>
      <c r="J287" s="593">
        <f>'ZZZ-PG1.DBF'!O301</f>
        <v>0</v>
      </c>
      <c r="K287" s="593">
        <f>'ZZZ-PG1.DBF'!P301</f>
        <v>0</v>
      </c>
      <c r="L287" s="593">
        <f>'ZZZ-PG1.DBF'!Q301</f>
        <v>0</v>
      </c>
      <c r="M287" s="593">
        <f>'ZZZ-PG1.DBF'!R301</f>
        <v>0</v>
      </c>
      <c r="N287" s="322"/>
      <c r="O287" s="322"/>
    </row>
    <row r="288" spans="1:15">
      <c r="A288" s="225" t="s">
        <v>104</v>
      </c>
      <c r="B288" s="590"/>
      <c r="C288" s="592">
        <f>'ZZZ-PG1.DBF'!H302</f>
        <v>0</v>
      </c>
      <c r="D288" s="593">
        <f>'ZZZ-PG1.DBF'!I302</f>
        <v>0</v>
      </c>
      <c r="E288" s="593">
        <f>'ZZZ-PG1.DBF'!J302</f>
        <v>0</v>
      </c>
      <c r="F288" s="593">
        <f>'ZZZ-PG1.DBF'!K302</f>
        <v>0</v>
      </c>
      <c r="G288" s="593">
        <f>'ZZZ-PG1.DBF'!L302</f>
        <v>0</v>
      </c>
      <c r="H288" s="593">
        <f>'ZZZ-PG1.DBF'!M302</f>
        <v>0</v>
      </c>
      <c r="I288" s="593">
        <f>'ZZZ-PG1.DBF'!N302</f>
        <v>0</v>
      </c>
      <c r="J288" s="593">
        <f>'ZZZ-PG1.DBF'!O302</f>
        <v>0</v>
      </c>
      <c r="K288" s="593">
        <f>'ZZZ-PG1.DBF'!P302</f>
        <v>0</v>
      </c>
      <c r="L288" s="593">
        <f>'ZZZ-PG1.DBF'!Q302</f>
        <v>0</v>
      </c>
      <c r="M288" s="593">
        <f>'ZZZ-PG1.DBF'!R302</f>
        <v>0</v>
      </c>
      <c r="N288" s="322"/>
      <c r="O288" s="322"/>
    </row>
    <row r="289" spans="1:15">
      <c r="A289" s="225" t="s">
        <v>105</v>
      </c>
      <c r="B289" s="590"/>
      <c r="C289" s="592">
        <f>'ZZZ-PG1.DBF'!H303</f>
        <v>0</v>
      </c>
      <c r="D289" s="593">
        <f>'ZZZ-PG1.DBF'!I303</f>
        <v>0</v>
      </c>
      <c r="E289" s="593">
        <f>'ZZZ-PG1.DBF'!J303</f>
        <v>0</v>
      </c>
      <c r="F289" s="593">
        <f>'ZZZ-PG1.DBF'!K303</f>
        <v>0</v>
      </c>
      <c r="G289" s="593">
        <f>'ZZZ-PG1.DBF'!L303</f>
        <v>0</v>
      </c>
      <c r="H289" s="593">
        <f>'ZZZ-PG1.DBF'!M303</f>
        <v>0</v>
      </c>
      <c r="I289" s="593">
        <f>'ZZZ-PG1.DBF'!N303</f>
        <v>0</v>
      </c>
      <c r="J289" s="593">
        <f>'ZZZ-PG1.DBF'!O303</f>
        <v>0</v>
      </c>
      <c r="K289" s="593">
        <f>'ZZZ-PG1.DBF'!P303</f>
        <v>0</v>
      </c>
      <c r="L289" s="593">
        <f>'ZZZ-PG1.DBF'!Q303</f>
        <v>0</v>
      </c>
      <c r="M289" s="593">
        <f>'ZZZ-PG1.DBF'!R303</f>
        <v>0</v>
      </c>
      <c r="N289" s="322"/>
      <c r="O289" s="322"/>
    </row>
    <row r="290" spans="1:15">
      <c r="A290" s="225" t="s">
        <v>106</v>
      </c>
      <c r="B290" s="590"/>
      <c r="C290" s="592">
        <f>'ZZZ-PG1.DBF'!H304</f>
        <v>0</v>
      </c>
      <c r="D290" s="593">
        <f>'ZZZ-PG1.DBF'!I304</f>
        <v>0</v>
      </c>
      <c r="E290" s="593">
        <f>'ZZZ-PG1.DBF'!J304</f>
        <v>0</v>
      </c>
      <c r="F290" s="593">
        <f>'ZZZ-PG1.DBF'!K304</f>
        <v>0</v>
      </c>
      <c r="G290" s="593">
        <f>'ZZZ-PG1.DBF'!L304</f>
        <v>0</v>
      </c>
      <c r="H290" s="593">
        <f>'ZZZ-PG1.DBF'!M304</f>
        <v>0</v>
      </c>
      <c r="I290" s="593">
        <f>'ZZZ-PG1.DBF'!N304</f>
        <v>0</v>
      </c>
      <c r="J290" s="593">
        <f>'ZZZ-PG1.DBF'!O304</f>
        <v>0</v>
      </c>
      <c r="K290" s="593">
        <f>'ZZZ-PG1.DBF'!P304</f>
        <v>0</v>
      </c>
      <c r="L290" s="593">
        <f>'ZZZ-PG1.DBF'!Q304</f>
        <v>0</v>
      </c>
      <c r="M290" s="593">
        <f>'ZZZ-PG1.DBF'!R304</f>
        <v>0</v>
      </c>
      <c r="N290" s="322"/>
      <c r="O290" s="322"/>
    </row>
    <row r="291" spans="1:15">
      <c r="A291" s="569" t="s">
        <v>586</v>
      </c>
      <c r="B291" s="590"/>
      <c r="C291" s="592">
        <f>'ZZZ-PG1.DBF'!H305</f>
        <v>0</v>
      </c>
      <c r="D291" s="593">
        <f>'ZZZ-PG1.DBF'!I305</f>
        <v>0</v>
      </c>
      <c r="E291" s="593">
        <f>'ZZZ-PG1.DBF'!J305</f>
        <v>0</v>
      </c>
      <c r="F291" s="593">
        <f>'ZZZ-PG1.DBF'!K305</f>
        <v>0</v>
      </c>
      <c r="G291" s="593">
        <f>'ZZZ-PG1.DBF'!L305</f>
        <v>0</v>
      </c>
      <c r="H291" s="593">
        <f>'ZZZ-PG1.DBF'!M305</f>
        <v>0</v>
      </c>
      <c r="I291" s="593">
        <f>'ZZZ-PG1.DBF'!N305</f>
        <v>0</v>
      </c>
      <c r="J291" s="593">
        <f>'ZZZ-PG1.DBF'!O305</f>
        <v>0</v>
      </c>
      <c r="K291" s="593">
        <f>'ZZZ-PG1.DBF'!P305</f>
        <v>0</v>
      </c>
      <c r="L291" s="593">
        <f>'ZZZ-PG1.DBF'!Q305</f>
        <v>0</v>
      </c>
      <c r="M291" s="593">
        <f>'ZZZ-PG1.DBF'!R305</f>
        <v>0</v>
      </c>
      <c r="N291" s="322"/>
      <c r="O291" s="322"/>
    </row>
    <row r="292" spans="1:15">
      <c r="A292" s="225" t="s">
        <v>379</v>
      </c>
      <c r="B292" s="590"/>
      <c r="C292" s="592">
        <f>'ZZZ-PG1.DBF'!H306</f>
        <v>0</v>
      </c>
      <c r="D292" s="593">
        <f>'ZZZ-PG1.DBF'!I306</f>
        <v>0</v>
      </c>
      <c r="E292" s="593">
        <f>'ZZZ-PG1.DBF'!J306</f>
        <v>0</v>
      </c>
      <c r="F292" s="593">
        <f>'ZZZ-PG1.DBF'!K306</f>
        <v>0</v>
      </c>
      <c r="G292" s="593">
        <f>'ZZZ-PG1.DBF'!L306</f>
        <v>0</v>
      </c>
      <c r="H292" s="593">
        <f>'ZZZ-PG1.DBF'!M306</f>
        <v>0</v>
      </c>
      <c r="I292" s="593">
        <f>'ZZZ-PG1.DBF'!N306</f>
        <v>0</v>
      </c>
      <c r="J292" s="593">
        <f>'ZZZ-PG1.DBF'!O306</f>
        <v>0</v>
      </c>
      <c r="K292" s="593">
        <f>'ZZZ-PG1.DBF'!P306</f>
        <v>0</v>
      </c>
      <c r="L292" s="593">
        <f>'ZZZ-PG1.DBF'!Q306</f>
        <v>0</v>
      </c>
      <c r="M292" s="593">
        <f>'ZZZ-PG1.DBF'!R306</f>
        <v>0</v>
      </c>
      <c r="N292" s="322"/>
      <c r="O292" s="322"/>
    </row>
    <row r="293" spans="1:15">
      <c r="A293" s="569" t="s">
        <v>590</v>
      </c>
      <c r="B293" s="590"/>
      <c r="C293" s="592">
        <f>'ZZZ-PG1.DBF'!H307</f>
        <v>0</v>
      </c>
      <c r="D293" s="593">
        <f>'ZZZ-PG1.DBF'!I307</f>
        <v>0</v>
      </c>
      <c r="E293" s="593">
        <f>'ZZZ-PG1.DBF'!J307</f>
        <v>0</v>
      </c>
      <c r="F293" s="593">
        <f>'ZZZ-PG1.DBF'!K307</f>
        <v>0</v>
      </c>
      <c r="G293" s="593">
        <f>'ZZZ-PG1.DBF'!L307</f>
        <v>0</v>
      </c>
      <c r="H293" s="593">
        <f>'ZZZ-PG1.DBF'!M307</f>
        <v>0</v>
      </c>
      <c r="I293" s="593">
        <f>'ZZZ-PG1.DBF'!N307</f>
        <v>0</v>
      </c>
      <c r="J293" s="593">
        <f>'ZZZ-PG1.DBF'!O307</f>
        <v>0</v>
      </c>
      <c r="K293" s="593">
        <f>'ZZZ-PG1.DBF'!P307</f>
        <v>0</v>
      </c>
      <c r="L293" s="593">
        <f>'ZZZ-PG1.DBF'!Q307</f>
        <v>0</v>
      </c>
      <c r="M293" s="593">
        <f>'ZZZ-PG1.DBF'!R307</f>
        <v>0</v>
      </c>
      <c r="N293" s="322"/>
      <c r="O293" s="322"/>
    </row>
    <row r="294" spans="1:15">
      <c r="A294" s="571" t="s">
        <v>589</v>
      </c>
      <c r="B294" s="604"/>
      <c r="C294" s="592">
        <f>'ZZZ-PG1.DBF'!H308</f>
        <v>0</v>
      </c>
      <c r="D294" s="593">
        <f>'ZZZ-PG1.DBF'!I308</f>
        <v>0</v>
      </c>
      <c r="E294" s="593">
        <f>'ZZZ-PG1.DBF'!J308</f>
        <v>0</v>
      </c>
      <c r="F294" s="593">
        <f>'ZZZ-PG1.DBF'!K308</f>
        <v>0</v>
      </c>
      <c r="G294" s="593">
        <f>'ZZZ-PG1.DBF'!L308</f>
        <v>0</v>
      </c>
      <c r="H294" s="593">
        <f>'ZZZ-PG1.DBF'!M308</f>
        <v>0</v>
      </c>
      <c r="I294" s="593">
        <f>'ZZZ-PG1.DBF'!N308</f>
        <v>0</v>
      </c>
      <c r="J294" s="593">
        <f>'ZZZ-PG1.DBF'!O308</f>
        <v>0</v>
      </c>
      <c r="K294" s="593">
        <f>'ZZZ-PG1.DBF'!P308</f>
        <v>0</v>
      </c>
      <c r="L294" s="593">
        <f>'ZZZ-PG1.DBF'!Q308</f>
        <v>0</v>
      </c>
      <c r="M294" s="593">
        <f>'ZZZ-PG1.DBF'!R308</f>
        <v>0</v>
      </c>
      <c r="N294" s="322"/>
      <c r="O294" s="322"/>
    </row>
    <row r="295" spans="1:15">
      <c r="A295" s="572" t="s">
        <v>361</v>
      </c>
      <c r="B295" s="605"/>
      <c r="C295" s="592">
        <f>'ZZZ-PG1.DBF'!H309</f>
        <v>0</v>
      </c>
      <c r="D295" s="593">
        <f>'ZZZ-PG1.DBF'!I309</f>
        <v>0</v>
      </c>
      <c r="E295" s="593">
        <f>'ZZZ-PG1.DBF'!J309</f>
        <v>0</v>
      </c>
      <c r="F295" s="593">
        <f>'ZZZ-PG1.DBF'!K309</f>
        <v>0</v>
      </c>
      <c r="G295" s="593">
        <f>'ZZZ-PG1.DBF'!L309</f>
        <v>0</v>
      </c>
      <c r="H295" s="593">
        <f>'ZZZ-PG1.DBF'!M309</f>
        <v>0</v>
      </c>
      <c r="I295" s="593">
        <f>'ZZZ-PG1.DBF'!N309</f>
        <v>0</v>
      </c>
      <c r="J295" s="593">
        <f>'ZZZ-PG1.DBF'!O309</f>
        <v>0</v>
      </c>
      <c r="K295" s="593">
        <f>'ZZZ-PG1.DBF'!P309</f>
        <v>0</v>
      </c>
      <c r="L295" s="593">
        <f>'ZZZ-PG1.DBF'!Q309</f>
        <v>0</v>
      </c>
      <c r="M295" s="593">
        <f>'ZZZ-PG1.DBF'!R309</f>
        <v>0</v>
      </c>
      <c r="N295" s="322"/>
      <c r="O295" s="322"/>
    </row>
    <row r="296" spans="1:15">
      <c r="A296" s="589" t="s">
        <v>216</v>
      </c>
      <c r="B296" s="590"/>
      <c r="C296" s="606" t="s">
        <v>33</v>
      </c>
      <c r="D296" s="594">
        <f>'ZZZ-PG1.DBF'!I310</f>
        <v>0</v>
      </c>
      <c r="E296" s="594">
        <f>'ZZZ-PG1.DBF'!J310</f>
        <v>0</v>
      </c>
      <c r="F296" s="594">
        <f>'ZZZ-PG1.DBF'!K310</f>
        <v>0</v>
      </c>
      <c r="G296" s="594">
        <f>'ZZZ-PG1.DBF'!L310</f>
        <v>0</v>
      </c>
      <c r="H296" s="594">
        <f>'ZZZ-PG1.DBF'!M310</f>
        <v>0</v>
      </c>
      <c r="I296" s="594">
        <f>'ZZZ-PG1.DBF'!N310</f>
        <v>0</v>
      </c>
      <c r="J296" s="594">
        <f>'ZZZ-PG1.DBF'!O310</f>
        <v>0</v>
      </c>
      <c r="K296" s="594">
        <f>'ZZZ-PG1.DBF'!P310</f>
        <v>0</v>
      </c>
      <c r="L296" s="594">
        <f>'ZZZ-PG1.DBF'!Q310</f>
        <v>0</v>
      </c>
      <c r="M296" s="593">
        <f>'ZZZ-PG1.DBF'!R310</f>
        <v>0</v>
      </c>
      <c r="N296" s="322"/>
      <c r="O296" s="322"/>
    </row>
    <row r="297" spans="1:15" ht="30.75" thickBot="1">
      <c r="A297" s="589" t="s">
        <v>334</v>
      </c>
      <c r="B297" s="590"/>
      <c r="C297" s="607" t="s">
        <v>33</v>
      </c>
      <c r="D297" s="608">
        <f>'ZZZ-PG1.DBF'!I311</f>
        <v>0</v>
      </c>
      <c r="E297" s="608">
        <f>'ZZZ-PG1.DBF'!J311</f>
        <v>0</v>
      </c>
      <c r="F297" s="608">
        <f>'ZZZ-PG1.DBF'!K311</f>
        <v>0</v>
      </c>
      <c r="G297" s="608">
        <f>'ZZZ-PG1.DBF'!L311</f>
        <v>0</v>
      </c>
      <c r="H297" s="608">
        <f>'ZZZ-PG1.DBF'!M311</f>
        <v>0</v>
      </c>
      <c r="I297" s="608">
        <f>'ZZZ-PG1.DBF'!N311</f>
        <v>0</v>
      </c>
      <c r="J297" s="608">
        <f>'ZZZ-PG1.DBF'!O311</f>
        <v>0</v>
      </c>
      <c r="K297" s="608">
        <f>'ZZZ-PG1.DBF'!P311</f>
        <v>0</v>
      </c>
      <c r="L297" s="608">
        <f>'ZZZ-PG1.DBF'!Q311</f>
        <v>0</v>
      </c>
      <c r="M297" s="609">
        <f>'ZZZ-PG1.DBF'!R311</f>
        <v>0</v>
      </c>
      <c r="N297" s="322"/>
      <c r="O297" s="322"/>
    </row>
    <row r="298" spans="1:15" ht="30">
      <c r="A298" s="589" t="s">
        <v>770</v>
      </c>
      <c r="B298" s="590" t="s">
        <v>671</v>
      </c>
      <c r="C298" s="592"/>
      <c r="D298" s="593"/>
      <c r="E298" s="593"/>
      <c r="F298" s="593"/>
      <c r="G298" s="593"/>
      <c r="H298" s="593"/>
      <c r="I298" s="593"/>
      <c r="J298" s="593"/>
      <c r="K298" s="593"/>
      <c r="L298" s="593"/>
      <c r="M298" s="593"/>
      <c r="N298" s="322"/>
      <c r="O298" s="322"/>
    </row>
    <row r="299" spans="1:15">
      <c r="A299" s="564" t="s">
        <v>70</v>
      </c>
      <c r="B299" s="591"/>
      <c r="C299" s="592"/>
      <c r="D299" s="593"/>
      <c r="E299" s="593"/>
      <c r="F299" s="593"/>
      <c r="G299" s="593"/>
      <c r="H299" s="593"/>
      <c r="I299" s="593"/>
      <c r="J299" s="593"/>
      <c r="K299" s="593"/>
      <c r="L299" s="593"/>
      <c r="M299" s="593"/>
      <c r="N299" s="322"/>
      <c r="O299" s="322"/>
    </row>
    <row r="300" spans="1:15">
      <c r="A300" s="225" t="s">
        <v>107</v>
      </c>
      <c r="B300" s="590"/>
      <c r="C300" s="592">
        <f>'ZZZ-PG1.DBF'!H314</f>
        <v>0</v>
      </c>
      <c r="D300" s="593">
        <f>'ZZZ-PG1.DBF'!I314</f>
        <v>0</v>
      </c>
      <c r="E300" s="593">
        <f>'ZZZ-PG1.DBF'!J314</f>
        <v>0</v>
      </c>
      <c r="F300" s="593">
        <f>'ZZZ-PG1.DBF'!K314</f>
        <v>0</v>
      </c>
      <c r="G300" s="593">
        <f>'ZZZ-PG1.DBF'!L314</f>
        <v>0</v>
      </c>
      <c r="H300" s="593">
        <f>'ZZZ-PG1.DBF'!M314</f>
        <v>0</v>
      </c>
      <c r="I300" s="593">
        <f>'ZZZ-PG1.DBF'!N314</f>
        <v>0</v>
      </c>
      <c r="J300" s="593">
        <f>'ZZZ-PG1.DBF'!O314</f>
        <v>0</v>
      </c>
      <c r="K300" s="593">
        <f>'ZZZ-PG1.DBF'!P314</f>
        <v>0</v>
      </c>
      <c r="L300" s="593">
        <f>'ZZZ-PG1.DBF'!Q314</f>
        <v>0</v>
      </c>
      <c r="M300" s="593">
        <f>'ZZZ-PG1.DBF'!R314</f>
        <v>0</v>
      </c>
      <c r="N300" s="322"/>
      <c r="O300" s="322"/>
    </row>
    <row r="301" spans="1:15">
      <c r="A301" s="569" t="s">
        <v>588</v>
      </c>
      <c r="B301" s="590"/>
      <c r="C301" s="592">
        <f>'ZZZ-PG1.DBF'!H315</f>
        <v>0</v>
      </c>
      <c r="D301" s="593">
        <f>'ZZZ-PG1.DBF'!I315</f>
        <v>0</v>
      </c>
      <c r="E301" s="593">
        <f>'ZZZ-PG1.DBF'!J315</f>
        <v>0</v>
      </c>
      <c r="F301" s="593">
        <f>'ZZZ-PG1.DBF'!K315</f>
        <v>0</v>
      </c>
      <c r="G301" s="593">
        <f>'ZZZ-PG1.DBF'!L315</f>
        <v>0</v>
      </c>
      <c r="H301" s="593">
        <f>'ZZZ-PG1.DBF'!M315</f>
        <v>0</v>
      </c>
      <c r="I301" s="593">
        <f>'ZZZ-PG1.DBF'!N315</f>
        <v>0</v>
      </c>
      <c r="J301" s="593">
        <f>'ZZZ-PG1.DBF'!O315</f>
        <v>0</v>
      </c>
      <c r="K301" s="593">
        <f>'ZZZ-PG1.DBF'!P315</f>
        <v>0</v>
      </c>
      <c r="L301" s="593">
        <f>'ZZZ-PG1.DBF'!Q315</f>
        <v>0</v>
      </c>
      <c r="M301" s="593">
        <f>'ZZZ-PG1.DBF'!R315</f>
        <v>0</v>
      </c>
      <c r="N301" s="322"/>
      <c r="O301" s="322"/>
    </row>
    <row r="302" spans="1:15">
      <c r="A302" s="225" t="s">
        <v>108</v>
      </c>
      <c r="B302" s="590"/>
      <c r="C302" s="592">
        <f>'ZZZ-PG1.DBF'!H316</f>
        <v>0</v>
      </c>
      <c r="D302" s="593">
        <f>'ZZZ-PG1.DBF'!I316</f>
        <v>0</v>
      </c>
      <c r="E302" s="593">
        <f>'ZZZ-PG1.DBF'!J316</f>
        <v>0</v>
      </c>
      <c r="F302" s="593">
        <f>'ZZZ-PG1.DBF'!K316</f>
        <v>0</v>
      </c>
      <c r="G302" s="593">
        <f>'ZZZ-PG1.DBF'!L316</f>
        <v>0</v>
      </c>
      <c r="H302" s="593">
        <f>'ZZZ-PG1.DBF'!M316</f>
        <v>0</v>
      </c>
      <c r="I302" s="593">
        <f>'ZZZ-PG1.DBF'!N316</f>
        <v>0</v>
      </c>
      <c r="J302" s="593">
        <f>'ZZZ-PG1.DBF'!O316</f>
        <v>0</v>
      </c>
      <c r="K302" s="593">
        <f>'ZZZ-PG1.DBF'!P316</f>
        <v>0</v>
      </c>
      <c r="L302" s="593">
        <f>'ZZZ-PG1.DBF'!Q316</f>
        <v>0</v>
      </c>
      <c r="M302" s="593">
        <f>'ZZZ-PG1.DBF'!R316</f>
        <v>0</v>
      </c>
      <c r="N302" s="322"/>
      <c r="O302" s="322"/>
    </row>
    <row r="303" spans="1:15">
      <c r="A303" s="225" t="s">
        <v>109</v>
      </c>
      <c r="B303" s="590"/>
      <c r="C303" s="592">
        <f>'ZZZ-PG1.DBF'!H317</f>
        <v>0</v>
      </c>
      <c r="D303" s="593">
        <f>'ZZZ-PG1.DBF'!I317</f>
        <v>0</v>
      </c>
      <c r="E303" s="593">
        <f>'ZZZ-PG1.DBF'!J317</f>
        <v>0</v>
      </c>
      <c r="F303" s="593">
        <f>'ZZZ-PG1.DBF'!K317</f>
        <v>0</v>
      </c>
      <c r="G303" s="593">
        <f>'ZZZ-PG1.DBF'!L317</f>
        <v>0</v>
      </c>
      <c r="H303" s="593">
        <f>'ZZZ-PG1.DBF'!M317</f>
        <v>0</v>
      </c>
      <c r="I303" s="593">
        <f>'ZZZ-PG1.DBF'!N317</f>
        <v>0</v>
      </c>
      <c r="J303" s="593">
        <f>'ZZZ-PG1.DBF'!O317</f>
        <v>0</v>
      </c>
      <c r="K303" s="593">
        <f>'ZZZ-PG1.DBF'!P317</f>
        <v>0</v>
      </c>
      <c r="L303" s="593">
        <f>'ZZZ-PG1.DBF'!Q317</f>
        <v>0</v>
      </c>
      <c r="M303" s="593">
        <f>'ZZZ-PG1.DBF'!R317</f>
        <v>0</v>
      </c>
      <c r="N303" s="322"/>
      <c r="O303" s="322"/>
    </row>
    <row r="304" spans="1:15">
      <c r="A304" s="225" t="s">
        <v>110</v>
      </c>
      <c r="B304" s="590"/>
      <c r="C304" s="592">
        <f>'ZZZ-PG1.DBF'!H318</f>
        <v>0</v>
      </c>
      <c r="D304" s="593">
        <f>'ZZZ-PG1.DBF'!I318</f>
        <v>0</v>
      </c>
      <c r="E304" s="593">
        <f>'ZZZ-PG1.DBF'!J318</f>
        <v>0</v>
      </c>
      <c r="F304" s="593">
        <f>'ZZZ-PG1.DBF'!K318</f>
        <v>0</v>
      </c>
      <c r="G304" s="593">
        <f>'ZZZ-PG1.DBF'!L318</f>
        <v>0</v>
      </c>
      <c r="H304" s="593">
        <f>'ZZZ-PG1.DBF'!M318</f>
        <v>0</v>
      </c>
      <c r="I304" s="593">
        <f>'ZZZ-PG1.DBF'!N318</f>
        <v>0</v>
      </c>
      <c r="J304" s="593">
        <f>'ZZZ-PG1.DBF'!O318</f>
        <v>0</v>
      </c>
      <c r="K304" s="593">
        <f>'ZZZ-PG1.DBF'!P318</f>
        <v>0</v>
      </c>
      <c r="L304" s="593">
        <f>'ZZZ-PG1.DBF'!Q318</f>
        <v>0</v>
      </c>
      <c r="M304" s="593">
        <f>'ZZZ-PG1.DBF'!R318</f>
        <v>0</v>
      </c>
      <c r="N304" s="322"/>
      <c r="O304" s="322"/>
    </row>
    <row r="305" spans="1:15">
      <c r="A305" s="225" t="s">
        <v>111</v>
      </c>
      <c r="B305" s="590"/>
      <c r="C305" s="592">
        <f>'ZZZ-PG1.DBF'!H319</f>
        <v>0</v>
      </c>
      <c r="D305" s="593">
        <f>'ZZZ-PG1.DBF'!I319</f>
        <v>0</v>
      </c>
      <c r="E305" s="593">
        <f>'ZZZ-PG1.DBF'!J319</f>
        <v>0</v>
      </c>
      <c r="F305" s="593">
        <f>'ZZZ-PG1.DBF'!K319</f>
        <v>0</v>
      </c>
      <c r="G305" s="593">
        <f>'ZZZ-PG1.DBF'!L319</f>
        <v>0</v>
      </c>
      <c r="H305" s="593">
        <f>'ZZZ-PG1.DBF'!M319</f>
        <v>0</v>
      </c>
      <c r="I305" s="593">
        <f>'ZZZ-PG1.DBF'!N319</f>
        <v>0</v>
      </c>
      <c r="J305" s="593">
        <f>'ZZZ-PG1.DBF'!O319</f>
        <v>0</v>
      </c>
      <c r="K305" s="593">
        <f>'ZZZ-PG1.DBF'!P319</f>
        <v>0</v>
      </c>
      <c r="L305" s="593">
        <f>'ZZZ-PG1.DBF'!Q319</f>
        <v>0</v>
      </c>
      <c r="M305" s="593">
        <f>'ZZZ-PG1.DBF'!R319</f>
        <v>0</v>
      </c>
      <c r="N305" s="322"/>
      <c r="O305" s="322"/>
    </row>
    <row r="306" spans="1:15">
      <c r="A306" s="569" t="s">
        <v>591</v>
      </c>
      <c r="B306" s="590"/>
      <c r="C306" s="592">
        <f>'ZZZ-PG1.DBF'!H320</f>
        <v>0</v>
      </c>
      <c r="D306" s="593">
        <f>'ZZZ-PG1.DBF'!I320</f>
        <v>0</v>
      </c>
      <c r="E306" s="593">
        <f>'ZZZ-PG1.DBF'!J320</f>
        <v>0</v>
      </c>
      <c r="F306" s="593">
        <f>'ZZZ-PG1.DBF'!K320</f>
        <v>0</v>
      </c>
      <c r="G306" s="593">
        <f>'ZZZ-PG1.DBF'!L320</f>
        <v>0</v>
      </c>
      <c r="H306" s="593">
        <f>'ZZZ-PG1.DBF'!M320</f>
        <v>0</v>
      </c>
      <c r="I306" s="593">
        <f>'ZZZ-PG1.DBF'!N320</f>
        <v>0</v>
      </c>
      <c r="J306" s="593">
        <f>'ZZZ-PG1.DBF'!O320</f>
        <v>0</v>
      </c>
      <c r="K306" s="593">
        <f>'ZZZ-PG1.DBF'!P320</f>
        <v>0</v>
      </c>
      <c r="L306" s="593">
        <f>'ZZZ-PG1.DBF'!Q320</f>
        <v>0</v>
      </c>
      <c r="M306" s="593">
        <f>'ZZZ-PG1.DBF'!R320</f>
        <v>0</v>
      </c>
      <c r="N306" s="322"/>
      <c r="O306" s="322"/>
    </row>
    <row r="307" spans="1:15">
      <c r="A307" s="569" t="s">
        <v>592</v>
      </c>
      <c r="B307" s="590"/>
      <c r="C307" s="592">
        <f>'ZZZ-PG1.DBF'!H321</f>
        <v>0</v>
      </c>
      <c r="D307" s="593">
        <f>'ZZZ-PG1.DBF'!I321</f>
        <v>0</v>
      </c>
      <c r="E307" s="593">
        <f>'ZZZ-PG1.DBF'!J321</f>
        <v>0</v>
      </c>
      <c r="F307" s="593">
        <f>'ZZZ-PG1.DBF'!K321</f>
        <v>0</v>
      </c>
      <c r="G307" s="593">
        <f>'ZZZ-PG1.DBF'!L321</f>
        <v>0</v>
      </c>
      <c r="H307" s="593">
        <f>'ZZZ-PG1.DBF'!M321</f>
        <v>0</v>
      </c>
      <c r="I307" s="593">
        <f>'ZZZ-PG1.DBF'!N321</f>
        <v>0</v>
      </c>
      <c r="J307" s="593">
        <f>'ZZZ-PG1.DBF'!O321</f>
        <v>0</v>
      </c>
      <c r="K307" s="593">
        <f>'ZZZ-PG1.DBF'!P321</f>
        <v>0</v>
      </c>
      <c r="L307" s="593">
        <f>'ZZZ-PG1.DBF'!Q321</f>
        <v>0</v>
      </c>
      <c r="M307" s="593">
        <f>'ZZZ-PG1.DBF'!R321</f>
        <v>0</v>
      </c>
      <c r="N307" s="322"/>
      <c r="O307" s="322"/>
    </row>
    <row r="308" spans="1:15">
      <c r="A308" s="589" t="s">
        <v>112</v>
      </c>
      <c r="B308" s="590"/>
      <c r="C308" s="592" t="s">
        <v>33</v>
      </c>
      <c r="D308" s="594">
        <f>'ZZZ-PG1.DBF'!I322</f>
        <v>0</v>
      </c>
      <c r="E308" s="594">
        <f>'ZZZ-PG1.DBF'!J322</f>
        <v>0</v>
      </c>
      <c r="F308" s="594">
        <f>'ZZZ-PG1.DBF'!K322</f>
        <v>0</v>
      </c>
      <c r="G308" s="594">
        <f>'ZZZ-PG1.DBF'!L322</f>
        <v>0</v>
      </c>
      <c r="H308" s="594">
        <f>'ZZZ-PG1.DBF'!M322</f>
        <v>0</v>
      </c>
      <c r="I308" s="594">
        <f>'ZZZ-PG1.DBF'!N322</f>
        <v>0</v>
      </c>
      <c r="J308" s="594">
        <f>'ZZZ-PG1.DBF'!O322</f>
        <v>0</v>
      </c>
      <c r="K308" s="594">
        <f>'ZZZ-PG1.DBF'!P322</f>
        <v>0</v>
      </c>
      <c r="L308" s="594">
        <f>'ZZZ-PG1.DBF'!Q322</f>
        <v>0</v>
      </c>
      <c r="M308" s="594">
        <f>'ZZZ-PG1.DBF'!R322</f>
        <v>0</v>
      </c>
      <c r="N308" s="322"/>
      <c r="O308" s="322"/>
    </row>
    <row r="309" spans="1:15">
      <c r="A309" s="589"/>
      <c r="B309" s="590"/>
      <c r="C309" s="592"/>
      <c r="D309" s="593"/>
      <c r="E309" s="593"/>
      <c r="F309" s="593"/>
      <c r="G309" s="593"/>
      <c r="H309" s="593"/>
      <c r="I309" s="593"/>
      <c r="J309" s="593"/>
      <c r="K309" s="593"/>
      <c r="L309" s="593"/>
      <c r="M309" s="593"/>
      <c r="N309" s="322"/>
      <c r="O309" s="322"/>
    </row>
    <row r="310" spans="1:15">
      <c r="A310" s="564" t="s">
        <v>575</v>
      </c>
      <c r="B310" s="591"/>
      <c r="C310" s="592"/>
      <c r="D310" s="593"/>
      <c r="E310" s="593"/>
      <c r="F310" s="593"/>
      <c r="G310" s="593"/>
      <c r="H310" s="593"/>
      <c r="I310" s="593"/>
      <c r="J310" s="593"/>
      <c r="K310" s="593"/>
      <c r="L310" s="593"/>
      <c r="M310" s="593"/>
      <c r="N310" s="322"/>
      <c r="O310" s="322"/>
    </row>
    <row r="311" spans="1:15">
      <c r="A311" s="225" t="s">
        <v>113</v>
      </c>
      <c r="B311" s="590"/>
      <c r="C311" s="592">
        <f>'ZZZ-PG1.DBF'!H325</f>
        <v>0</v>
      </c>
      <c r="D311" s="593">
        <f>'ZZZ-PG1.DBF'!I325</f>
        <v>0</v>
      </c>
      <c r="E311" s="593">
        <f>'ZZZ-PG1.DBF'!J325</f>
        <v>0</v>
      </c>
      <c r="F311" s="593">
        <f>'ZZZ-PG1.DBF'!K325</f>
        <v>0</v>
      </c>
      <c r="G311" s="593">
        <f>'ZZZ-PG1.DBF'!L325</f>
        <v>0</v>
      </c>
      <c r="H311" s="593">
        <f>'ZZZ-PG1.DBF'!M325</f>
        <v>0</v>
      </c>
      <c r="I311" s="593">
        <f>'ZZZ-PG1.DBF'!N325</f>
        <v>0</v>
      </c>
      <c r="J311" s="593">
        <f>'ZZZ-PG1.DBF'!O325</f>
        <v>0</v>
      </c>
      <c r="K311" s="593">
        <f>'ZZZ-PG1.DBF'!P325</f>
        <v>0</v>
      </c>
      <c r="L311" s="593">
        <f>'ZZZ-PG1.DBF'!Q325</f>
        <v>0</v>
      </c>
      <c r="M311" s="593">
        <f>'ZZZ-PG1.DBF'!R325</f>
        <v>0</v>
      </c>
      <c r="N311" s="322"/>
      <c r="O311" s="322"/>
    </row>
    <row r="312" spans="1:15">
      <c r="A312" s="569" t="s">
        <v>479</v>
      </c>
      <c r="B312" s="590"/>
      <c r="C312" s="592">
        <f>'ZZZ-PG1.DBF'!H326</f>
        <v>0</v>
      </c>
      <c r="D312" s="593">
        <f>'ZZZ-PG1.DBF'!I326</f>
        <v>0</v>
      </c>
      <c r="E312" s="593">
        <f>'ZZZ-PG1.DBF'!J326</f>
        <v>0</v>
      </c>
      <c r="F312" s="593">
        <f>'ZZZ-PG1.DBF'!K326</f>
        <v>0</v>
      </c>
      <c r="G312" s="593">
        <f>'ZZZ-PG1.DBF'!L326</f>
        <v>0</v>
      </c>
      <c r="H312" s="593">
        <f>'ZZZ-PG1.DBF'!M326</f>
        <v>0</v>
      </c>
      <c r="I312" s="593">
        <f>'ZZZ-PG1.DBF'!N326</f>
        <v>0</v>
      </c>
      <c r="J312" s="593">
        <f>'ZZZ-PG1.DBF'!O326</f>
        <v>0</v>
      </c>
      <c r="K312" s="593">
        <f>'ZZZ-PG1.DBF'!P326</f>
        <v>0</v>
      </c>
      <c r="L312" s="593">
        <f>'ZZZ-PG1.DBF'!Q326</f>
        <v>0</v>
      </c>
      <c r="M312" s="593">
        <f>'ZZZ-PG1.DBF'!R326</f>
        <v>0</v>
      </c>
      <c r="N312" s="322"/>
      <c r="O312" s="322"/>
    </row>
    <row r="313" spans="1:15">
      <c r="A313" s="569" t="s">
        <v>593</v>
      </c>
      <c r="B313" s="590"/>
      <c r="C313" s="592">
        <f>'ZZZ-PG1.DBF'!H327</f>
        <v>0</v>
      </c>
      <c r="D313" s="593">
        <f>'ZZZ-PG1.DBF'!I327</f>
        <v>0</v>
      </c>
      <c r="E313" s="593">
        <f>'ZZZ-PG1.DBF'!J327</f>
        <v>0</v>
      </c>
      <c r="F313" s="593">
        <f>'ZZZ-PG1.DBF'!K327</f>
        <v>0</v>
      </c>
      <c r="G313" s="593">
        <f>'ZZZ-PG1.DBF'!L327</f>
        <v>0</v>
      </c>
      <c r="H313" s="593">
        <f>'ZZZ-PG1.DBF'!M327</f>
        <v>0</v>
      </c>
      <c r="I313" s="593">
        <f>'ZZZ-PG1.DBF'!N327</f>
        <v>0</v>
      </c>
      <c r="J313" s="593">
        <f>'ZZZ-PG1.DBF'!O327</f>
        <v>0</v>
      </c>
      <c r="K313" s="593">
        <f>'ZZZ-PG1.DBF'!P327</f>
        <v>0</v>
      </c>
      <c r="L313" s="593">
        <f>'ZZZ-PG1.DBF'!Q327</f>
        <v>0</v>
      </c>
      <c r="M313" s="593">
        <f>'ZZZ-PG1.DBF'!R327</f>
        <v>0</v>
      </c>
      <c r="N313" s="322"/>
      <c r="O313" s="322"/>
    </row>
    <row r="314" spans="1:15">
      <c r="A314" s="589" t="s">
        <v>112</v>
      </c>
      <c r="B314" s="590"/>
      <c r="C314" s="606" t="s">
        <v>33</v>
      </c>
      <c r="D314" s="594">
        <f>'ZZZ-PG1.DBF'!I328</f>
        <v>0</v>
      </c>
      <c r="E314" s="594">
        <f>'ZZZ-PG1.DBF'!J328</f>
        <v>0</v>
      </c>
      <c r="F314" s="594">
        <f>'ZZZ-PG1.DBF'!K328</f>
        <v>0</v>
      </c>
      <c r="G314" s="594">
        <f>'ZZZ-PG1.DBF'!L328</f>
        <v>0</v>
      </c>
      <c r="H314" s="594">
        <f>'ZZZ-PG1.DBF'!M328</f>
        <v>0</v>
      </c>
      <c r="I314" s="594">
        <f>'ZZZ-PG1.DBF'!N328</f>
        <v>0</v>
      </c>
      <c r="J314" s="594">
        <f>'ZZZ-PG1.DBF'!O328</f>
        <v>0</v>
      </c>
      <c r="K314" s="594">
        <f>'ZZZ-PG1.DBF'!P328</f>
        <v>0</v>
      </c>
      <c r="L314" s="594">
        <f>'ZZZ-PG1.DBF'!Q328</f>
        <v>0</v>
      </c>
      <c r="M314" s="594">
        <f>'ZZZ-PG1.DBF'!R328</f>
        <v>0</v>
      </c>
      <c r="N314" s="322"/>
      <c r="O314" s="322"/>
    </row>
    <row r="315" spans="1:15">
      <c r="A315" s="589"/>
      <c r="B315" s="590"/>
      <c r="C315" s="592"/>
      <c r="D315" s="593"/>
      <c r="E315" s="593"/>
      <c r="F315" s="593"/>
      <c r="G315" s="593"/>
      <c r="H315" s="593"/>
      <c r="I315" s="593"/>
      <c r="J315" s="593"/>
      <c r="K315" s="593"/>
      <c r="L315" s="593"/>
      <c r="M315" s="593"/>
      <c r="N315" s="322"/>
      <c r="O315" s="322"/>
    </row>
    <row r="316" spans="1:15" ht="30.75" thickBot="1">
      <c r="A316" s="589" t="s">
        <v>605</v>
      </c>
      <c r="B316" s="590"/>
      <c r="C316" s="607" t="s">
        <v>33</v>
      </c>
      <c r="D316" s="608">
        <f>'ZZZ-PG1.DBF'!I330</f>
        <v>0</v>
      </c>
      <c r="E316" s="608">
        <f>'ZZZ-PG1.DBF'!J330</f>
        <v>0</v>
      </c>
      <c r="F316" s="608">
        <f>'ZZZ-PG1.DBF'!K330</f>
        <v>0</v>
      </c>
      <c r="G316" s="608">
        <f>'ZZZ-PG1.DBF'!L330</f>
        <v>0</v>
      </c>
      <c r="H316" s="608">
        <f>'ZZZ-PG1.DBF'!M330</f>
        <v>0</v>
      </c>
      <c r="I316" s="608">
        <f>'ZZZ-PG1.DBF'!N330</f>
        <v>0</v>
      </c>
      <c r="J316" s="608">
        <f>'ZZZ-PG1.DBF'!O330</f>
        <v>0</v>
      </c>
      <c r="K316" s="608">
        <f>'ZZZ-PG1.DBF'!P330</f>
        <v>0</v>
      </c>
      <c r="L316" s="608">
        <f>'ZZZ-PG1.DBF'!Q330</f>
        <v>0</v>
      </c>
      <c r="M316" s="608">
        <f>'ZZZ-PG1.DBF'!R330</f>
        <v>0</v>
      </c>
      <c r="N316" s="322"/>
      <c r="O316" s="322"/>
    </row>
    <row r="317" spans="1:15">
      <c r="A317" s="225"/>
      <c r="B317" s="590"/>
      <c r="C317" s="592"/>
      <c r="D317" s="593"/>
      <c r="E317" s="593"/>
      <c r="F317" s="593"/>
      <c r="G317" s="593"/>
      <c r="H317" s="593"/>
      <c r="I317" s="593"/>
      <c r="J317" s="593"/>
      <c r="K317" s="593"/>
      <c r="L317" s="593"/>
      <c r="M317" s="593"/>
      <c r="N317" s="322"/>
      <c r="O317" s="322"/>
    </row>
    <row r="318" spans="1:15">
      <c r="A318" s="564" t="s">
        <v>3</v>
      </c>
      <c r="B318" s="591"/>
      <c r="C318" s="592"/>
      <c r="D318" s="593"/>
      <c r="E318" s="593"/>
      <c r="F318" s="593"/>
      <c r="G318" s="593"/>
      <c r="H318" s="593"/>
      <c r="I318" s="593"/>
      <c r="J318" s="593"/>
      <c r="K318" s="593"/>
      <c r="L318" s="593"/>
      <c r="M318" s="593"/>
      <c r="N318" s="322"/>
      <c r="O318" s="322"/>
    </row>
    <row r="319" spans="1:15">
      <c r="A319" s="225"/>
      <c r="B319" s="590"/>
      <c r="C319" s="592"/>
      <c r="D319" s="593"/>
      <c r="E319" s="593"/>
      <c r="F319" s="593"/>
      <c r="G319" s="593"/>
      <c r="H319" s="593"/>
      <c r="I319" s="593"/>
      <c r="J319" s="593"/>
      <c r="K319" s="593"/>
      <c r="L319" s="593"/>
      <c r="M319" s="593"/>
      <c r="N319" s="322"/>
      <c r="O319" s="322"/>
    </row>
    <row r="320" spans="1:15">
      <c r="A320" s="610" t="s">
        <v>114</v>
      </c>
      <c r="B320" s="611"/>
      <c r="C320" s="592"/>
      <c r="D320" s="593"/>
      <c r="E320" s="593"/>
      <c r="F320" s="593"/>
      <c r="G320" s="593"/>
      <c r="H320" s="593"/>
      <c r="I320" s="593"/>
      <c r="J320" s="593"/>
      <c r="K320" s="593"/>
      <c r="L320" s="593"/>
      <c r="M320" s="593"/>
      <c r="N320" s="322"/>
      <c r="O320" s="322"/>
    </row>
    <row r="321" spans="1:15">
      <c r="A321" s="610"/>
      <c r="B321" s="611"/>
      <c r="C321" s="592"/>
      <c r="D321" s="593"/>
      <c r="E321" s="593"/>
      <c r="F321" s="593"/>
      <c r="G321" s="593"/>
      <c r="H321" s="593"/>
      <c r="I321" s="593"/>
      <c r="J321" s="593"/>
      <c r="K321" s="593"/>
      <c r="L321" s="593"/>
      <c r="M321" s="593"/>
      <c r="N321" s="322"/>
      <c r="O321" s="322"/>
    </row>
    <row r="322" spans="1:15" ht="30">
      <c r="A322" s="589" t="s">
        <v>319</v>
      </c>
      <c r="B322" s="590" t="s">
        <v>672</v>
      </c>
      <c r="C322" s="592"/>
      <c r="D322" s="593"/>
      <c r="E322" s="593"/>
      <c r="F322" s="593"/>
      <c r="G322" s="593"/>
      <c r="H322" s="593"/>
      <c r="I322" s="593"/>
      <c r="J322" s="593"/>
      <c r="K322" s="593"/>
      <c r="L322" s="593"/>
      <c r="M322" s="593"/>
      <c r="N322" s="322"/>
      <c r="O322" s="322"/>
    </row>
    <row r="323" spans="1:15">
      <c r="A323" s="225" t="s">
        <v>115</v>
      </c>
      <c r="B323" s="590"/>
      <c r="C323" s="592">
        <f>'ZZZ-PG1.DBF'!H337</f>
        <v>0</v>
      </c>
      <c r="D323" s="593">
        <f>'ZZZ-PG1.DBF'!I337</f>
        <v>0</v>
      </c>
      <c r="E323" s="593">
        <f>'ZZZ-PG1.DBF'!J337</f>
        <v>0</v>
      </c>
      <c r="F323" s="593">
        <f>'ZZZ-PG1.DBF'!K337</f>
        <v>0</v>
      </c>
      <c r="G323" s="593">
        <f>'ZZZ-PG1.DBF'!L337</f>
        <v>0</v>
      </c>
      <c r="H323" s="593">
        <f>'ZZZ-PG1.DBF'!M337</f>
        <v>0</v>
      </c>
      <c r="I323" s="593">
        <f>'ZZZ-PG1.DBF'!N337</f>
        <v>0</v>
      </c>
      <c r="J323" s="593">
        <f>'ZZZ-PG1.DBF'!O337</f>
        <v>0</v>
      </c>
      <c r="K323" s="593">
        <f>'ZZZ-PG1.DBF'!P337</f>
        <v>0</v>
      </c>
      <c r="L323" s="593">
        <f>'ZZZ-PG1.DBF'!Q337</f>
        <v>0</v>
      </c>
      <c r="M323" s="593">
        <f>'ZZZ-PG1.DBF'!R337</f>
        <v>0</v>
      </c>
      <c r="N323" s="322"/>
      <c r="O323" s="322"/>
    </row>
    <row r="324" spans="1:15">
      <c r="A324" s="225" t="s">
        <v>116</v>
      </c>
      <c r="B324" s="590"/>
      <c r="C324" s="592">
        <f>'ZZZ-PG1.DBF'!H338</f>
        <v>0</v>
      </c>
      <c r="D324" s="593">
        <f>'ZZZ-PG1.DBF'!I338</f>
        <v>0</v>
      </c>
      <c r="E324" s="593">
        <f>'ZZZ-PG1.DBF'!J338</f>
        <v>0</v>
      </c>
      <c r="F324" s="593">
        <f>'ZZZ-PG1.DBF'!K338</f>
        <v>0</v>
      </c>
      <c r="G324" s="593">
        <f>'ZZZ-PG1.DBF'!L338</f>
        <v>0</v>
      </c>
      <c r="H324" s="593">
        <f>'ZZZ-PG1.DBF'!M338</f>
        <v>0</v>
      </c>
      <c r="I324" s="593">
        <f>'ZZZ-PG1.DBF'!N338</f>
        <v>0</v>
      </c>
      <c r="J324" s="593">
        <f>'ZZZ-PG1.DBF'!O338</f>
        <v>0</v>
      </c>
      <c r="K324" s="593">
        <f>'ZZZ-PG1.DBF'!P338</f>
        <v>0</v>
      </c>
      <c r="L324" s="593">
        <f>'ZZZ-PG1.DBF'!Q338</f>
        <v>0</v>
      </c>
      <c r="M324" s="593">
        <f>'ZZZ-PG1.DBF'!R338</f>
        <v>0</v>
      </c>
      <c r="N324" s="322"/>
      <c r="O324" s="322"/>
    </row>
    <row r="325" spans="1:15">
      <c r="A325" s="225" t="s">
        <v>117</v>
      </c>
      <c r="B325" s="590"/>
      <c r="C325" s="592">
        <f>'ZZZ-PG1.DBF'!H339</f>
        <v>0</v>
      </c>
      <c r="D325" s="593">
        <f>'ZZZ-PG1.DBF'!I339</f>
        <v>0</v>
      </c>
      <c r="E325" s="593">
        <f>'ZZZ-PG1.DBF'!J339</f>
        <v>0</v>
      </c>
      <c r="F325" s="593">
        <f>'ZZZ-PG1.DBF'!K339</f>
        <v>0</v>
      </c>
      <c r="G325" s="593">
        <f>'ZZZ-PG1.DBF'!L339</f>
        <v>0</v>
      </c>
      <c r="H325" s="593">
        <f>'ZZZ-PG1.DBF'!M339</f>
        <v>0</v>
      </c>
      <c r="I325" s="593">
        <f>'ZZZ-PG1.DBF'!N339</f>
        <v>0</v>
      </c>
      <c r="J325" s="593">
        <f>'ZZZ-PG1.DBF'!O339</f>
        <v>0</v>
      </c>
      <c r="K325" s="593">
        <f>'ZZZ-PG1.DBF'!P339</f>
        <v>0</v>
      </c>
      <c r="L325" s="593">
        <f>'ZZZ-PG1.DBF'!Q339</f>
        <v>0</v>
      </c>
      <c r="M325" s="593">
        <f>'ZZZ-PG1.DBF'!R339</f>
        <v>0</v>
      </c>
      <c r="N325" s="322"/>
      <c r="O325" s="322"/>
    </row>
    <row r="326" spans="1:15">
      <c r="A326" s="292" t="s">
        <v>594</v>
      </c>
      <c r="B326" s="612"/>
      <c r="C326" s="592">
        <f>'ZZZ-PG1.DBF'!H340</f>
        <v>0</v>
      </c>
      <c r="D326" s="593">
        <f>'ZZZ-PG1.DBF'!I340</f>
        <v>0</v>
      </c>
      <c r="E326" s="593">
        <f>'ZZZ-PG1.DBF'!J340</f>
        <v>0</v>
      </c>
      <c r="F326" s="593">
        <f>'ZZZ-PG1.DBF'!K340</f>
        <v>0</v>
      </c>
      <c r="G326" s="593">
        <f>'ZZZ-PG1.DBF'!L340</f>
        <v>0</v>
      </c>
      <c r="H326" s="593">
        <f>'ZZZ-PG1.DBF'!M340</f>
        <v>0</v>
      </c>
      <c r="I326" s="593">
        <f>'ZZZ-PG1.DBF'!N340</f>
        <v>0</v>
      </c>
      <c r="J326" s="593">
        <f>'ZZZ-PG1.DBF'!O340</f>
        <v>0</v>
      </c>
      <c r="K326" s="593">
        <f>'ZZZ-PG1.DBF'!P340</f>
        <v>0</v>
      </c>
      <c r="L326" s="593">
        <f>'ZZZ-PG1.DBF'!Q340</f>
        <v>0</v>
      </c>
      <c r="M326" s="593">
        <f>'ZZZ-PG1.DBF'!R340</f>
        <v>0</v>
      </c>
      <c r="N326" s="322"/>
      <c r="O326" s="322"/>
    </row>
    <row r="327" spans="1:15">
      <c r="A327" s="569" t="s">
        <v>595</v>
      </c>
      <c r="B327" s="590"/>
      <c r="C327" s="592">
        <f>'ZZZ-PG1.DBF'!H341</f>
        <v>0</v>
      </c>
      <c r="D327" s="593">
        <f>'ZZZ-PG1.DBF'!I341</f>
        <v>0</v>
      </c>
      <c r="E327" s="593">
        <f>'ZZZ-PG1.DBF'!J341</f>
        <v>0</v>
      </c>
      <c r="F327" s="593">
        <f>'ZZZ-PG1.DBF'!K341</f>
        <v>0</v>
      </c>
      <c r="G327" s="593">
        <f>'ZZZ-PG1.DBF'!L341</f>
        <v>0</v>
      </c>
      <c r="H327" s="593">
        <f>'ZZZ-PG1.DBF'!M341</f>
        <v>0</v>
      </c>
      <c r="I327" s="593">
        <f>'ZZZ-PG1.DBF'!N341</f>
        <v>0</v>
      </c>
      <c r="J327" s="593">
        <f>'ZZZ-PG1.DBF'!O341</f>
        <v>0</v>
      </c>
      <c r="K327" s="593">
        <f>'ZZZ-PG1.DBF'!P341</f>
        <v>0</v>
      </c>
      <c r="L327" s="593">
        <f>'ZZZ-PG1.DBF'!Q341</f>
        <v>0</v>
      </c>
      <c r="M327" s="593">
        <f>'ZZZ-PG1.DBF'!R341</f>
        <v>0</v>
      </c>
      <c r="N327" s="322"/>
      <c r="O327" s="322"/>
    </row>
    <row r="328" spans="1:15">
      <c r="A328" s="569" t="s">
        <v>596</v>
      </c>
      <c r="B328" s="590"/>
      <c r="C328" s="592">
        <f>'ZZZ-PG1.DBF'!H342</f>
        <v>0</v>
      </c>
      <c r="D328" s="593">
        <f>'ZZZ-PG1.DBF'!I342</f>
        <v>0</v>
      </c>
      <c r="E328" s="593">
        <f>'ZZZ-PG1.DBF'!J342</f>
        <v>0</v>
      </c>
      <c r="F328" s="593">
        <f>'ZZZ-PG1.DBF'!K342</f>
        <v>0</v>
      </c>
      <c r="G328" s="593">
        <f>'ZZZ-PG1.DBF'!L342</f>
        <v>0</v>
      </c>
      <c r="H328" s="593">
        <f>'ZZZ-PG1.DBF'!M342</f>
        <v>0</v>
      </c>
      <c r="I328" s="593">
        <f>'ZZZ-PG1.DBF'!N342</f>
        <v>0</v>
      </c>
      <c r="J328" s="593">
        <f>'ZZZ-PG1.DBF'!O342</f>
        <v>0</v>
      </c>
      <c r="K328" s="593">
        <f>'ZZZ-PG1.DBF'!P342</f>
        <v>0</v>
      </c>
      <c r="L328" s="593">
        <f>'ZZZ-PG1.DBF'!Q342</f>
        <v>0</v>
      </c>
      <c r="M328" s="593">
        <f>'ZZZ-PG1.DBF'!R342</f>
        <v>0</v>
      </c>
      <c r="N328" s="322"/>
      <c r="O328" s="322"/>
    </row>
    <row r="329" spans="1:15">
      <c r="A329" s="589" t="s">
        <v>118</v>
      </c>
      <c r="B329" s="590"/>
      <c r="C329" s="592" t="s">
        <v>33</v>
      </c>
      <c r="D329" s="594">
        <f>'ZZZ-PG1.DBF'!I343</f>
        <v>0</v>
      </c>
      <c r="E329" s="594">
        <f>'ZZZ-PG1.DBF'!J343</f>
        <v>0</v>
      </c>
      <c r="F329" s="594">
        <f>'ZZZ-PG1.DBF'!K343</f>
        <v>0</v>
      </c>
      <c r="G329" s="594">
        <f>'ZZZ-PG1.DBF'!L343</f>
        <v>0</v>
      </c>
      <c r="H329" s="594">
        <f>'ZZZ-PG1.DBF'!M343</f>
        <v>0</v>
      </c>
      <c r="I329" s="594">
        <f>'ZZZ-PG1.DBF'!N343</f>
        <v>0</v>
      </c>
      <c r="J329" s="594">
        <f>'ZZZ-PG1.DBF'!O343</f>
        <v>0</v>
      </c>
      <c r="K329" s="594">
        <f>'ZZZ-PG1.DBF'!P343</f>
        <v>0</v>
      </c>
      <c r="L329" s="594">
        <f>'ZZZ-PG1.DBF'!Q343</f>
        <v>0</v>
      </c>
      <c r="M329" s="593">
        <f>'ZZZ-PG1.DBF'!R343</f>
        <v>0</v>
      </c>
      <c r="N329" s="322"/>
      <c r="O329" s="322"/>
    </row>
    <row r="330" spans="1:15">
      <c r="A330" s="589"/>
      <c r="B330" s="590"/>
      <c r="C330" s="592"/>
      <c r="D330" s="593"/>
      <c r="E330" s="593"/>
      <c r="F330" s="593"/>
      <c r="G330" s="593"/>
      <c r="H330" s="593"/>
      <c r="I330" s="593"/>
      <c r="J330" s="593"/>
      <c r="K330" s="593"/>
      <c r="L330" s="593"/>
      <c r="M330" s="593"/>
      <c r="N330" s="322"/>
      <c r="O330" s="322"/>
    </row>
    <row r="331" spans="1:15">
      <c r="A331" s="589" t="s">
        <v>229</v>
      </c>
      <c r="B331" s="590" t="s">
        <v>673</v>
      </c>
      <c r="C331" s="592"/>
      <c r="D331" s="593"/>
      <c r="E331" s="593"/>
      <c r="F331" s="593"/>
      <c r="G331" s="593"/>
      <c r="H331" s="593"/>
      <c r="I331" s="593"/>
      <c r="J331" s="593"/>
      <c r="K331" s="593"/>
      <c r="L331" s="593"/>
      <c r="M331" s="593"/>
      <c r="N331" s="322"/>
      <c r="O331" s="322"/>
    </row>
    <row r="332" spans="1:15">
      <c r="A332" s="225" t="s">
        <v>119</v>
      </c>
      <c r="B332" s="590"/>
      <c r="C332" s="592">
        <f>'ZZZ-PG1.DBF'!H346</f>
        <v>0</v>
      </c>
      <c r="D332" s="593">
        <f>'ZZZ-PG1.DBF'!I346</f>
        <v>0</v>
      </c>
      <c r="E332" s="593">
        <f>'ZZZ-PG1.DBF'!J346</f>
        <v>0</v>
      </c>
      <c r="F332" s="593">
        <f>'ZZZ-PG1.DBF'!K346</f>
        <v>0</v>
      </c>
      <c r="G332" s="593">
        <f>'ZZZ-PG1.DBF'!L346</f>
        <v>0</v>
      </c>
      <c r="H332" s="593">
        <f>'ZZZ-PG1.DBF'!M346</f>
        <v>0</v>
      </c>
      <c r="I332" s="593">
        <f>'ZZZ-PG1.DBF'!N346</f>
        <v>0</v>
      </c>
      <c r="J332" s="593">
        <f>'ZZZ-PG1.DBF'!O346</f>
        <v>0</v>
      </c>
      <c r="K332" s="593">
        <f>'ZZZ-PG1.DBF'!P346</f>
        <v>0</v>
      </c>
      <c r="L332" s="593">
        <f>'ZZZ-PG1.DBF'!Q346</f>
        <v>0</v>
      </c>
      <c r="M332" s="593">
        <f>'ZZZ-PG1.DBF'!R346</f>
        <v>0</v>
      </c>
      <c r="N332" s="322"/>
      <c r="O332" s="322"/>
    </row>
    <row r="333" spans="1:15">
      <c r="A333" s="225" t="s">
        <v>120</v>
      </c>
      <c r="B333" s="590"/>
      <c r="C333" s="592">
        <f>'ZZZ-PG1.DBF'!H347</f>
        <v>0</v>
      </c>
      <c r="D333" s="593">
        <f>'ZZZ-PG1.DBF'!I347</f>
        <v>0</v>
      </c>
      <c r="E333" s="593">
        <f>'ZZZ-PG1.DBF'!J347</f>
        <v>0</v>
      </c>
      <c r="F333" s="593">
        <f>'ZZZ-PG1.DBF'!K347</f>
        <v>0</v>
      </c>
      <c r="G333" s="593">
        <f>'ZZZ-PG1.DBF'!L347</f>
        <v>0</v>
      </c>
      <c r="H333" s="593">
        <f>'ZZZ-PG1.DBF'!M347</f>
        <v>0</v>
      </c>
      <c r="I333" s="593">
        <f>'ZZZ-PG1.DBF'!N347</f>
        <v>0</v>
      </c>
      <c r="J333" s="593">
        <f>'ZZZ-PG1.DBF'!O347</f>
        <v>0</v>
      </c>
      <c r="K333" s="593">
        <f>'ZZZ-PG1.DBF'!P347</f>
        <v>0</v>
      </c>
      <c r="L333" s="593">
        <f>'ZZZ-PG1.DBF'!Q347</f>
        <v>0</v>
      </c>
      <c r="M333" s="593">
        <f>'ZZZ-PG1.DBF'!R347</f>
        <v>0</v>
      </c>
      <c r="N333" s="322"/>
      <c r="O333" s="322"/>
    </row>
    <row r="334" spans="1:15">
      <c r="A334" s="225" t="s">
        <v>121</v>
      </c>
      <c r="B334" s="590"/>
      <c r="C334" s="592">
        <f>'ZZZ-PG1.DBF'!H348</f>
        <v>0</v>
      </c>
      <c r="D334" s="593">
        <f>'ZZZ-PG1.DBF'!I348</f>
        <v>0</v>
      </c>
      <c r="E334" s="593">
        <f>'ZZZ-PG1.DBF'!J348</f>
        <v>0</v>
      </c>
      <c r="F334" s="593">
        <f>'ZZZ-PG1.DBF'!K348</f>
        <v>0</v>
      </c>
      <c r="G334" s="593">
        <f>'ZZZ-PG1.DBF'!L348</f>
        <v>0</v>
      </c>
      <c r="H334" s="593">
        <f>'ZZZ-PG1.DBF'!M348</f>
        <v>0</v>
      </c>
      <c r="I334" s="593">
        <f>'ZZZ-PG1.DBF'!N348</f>
        <v>0</v>
      </c>
      <c r="J334" s="593">
        <f>'ZZZ-PG1.DBF'!O348</f>
        <v>0</v>
      </c>
      <c r="K334" s="593">
        <f>'ZZZ-PG1.DBF'!P348</f>
        <v>0</v>
      </c>
      <c r="L334" s="593">
        <f>'ZZZ-PG1.DBF'!Q348</f>
        <v>0</v>
      </c>
      <c r="M334" s="593">
        <f>'ZZZ-PG1.DBF'!R348</f>
        <v>0</v>
      </c>
      <c r="N334" s="322"/>
      <c r="O334" s="322"/>
    </row>
    <row r="335" spans="1:15">
      <c r="A335" s="225" t="s">
        <v>122</v>
      </c>
      <c r="B335" s="590"/>
      <c r="C335" s="592">
        <f>'ZZZ-PG1.DBF'!H349</f>
        <v>0</v>
      </c>
      <c r="D335" s="593">
        <f>'ZZZ-PG1.DBF'!I349</f>
        <v>0</v>
      </c>
      <c r="E335" s="593">
        <f>'ZZZ-PG1.DBF'!J349</f>
        <v>0</v>
      </c>
      <c r="F335" s="593">
        <f>'ZZZ-PG1.DBF'!K349</f>
        <v>0</v>
      </c>
      <c r="G335" s="593">
        <f>'ZZZ-PG1.DBF'!L349</f>
        <v>0</v>
      </c>
      <c r="H335" s="593">
        <f>'ZZZ-PG1.DBF'!M349</f>
        <v>0</v>
      </c>
      <c r="I335" s="593">
        <f>'ZZZ-PG1.DBF'!N349</f>
        <v>0</v>
      </c>
      <c r="J335" s="593">
        <f>'ZZZ-PG1.DBF'!O349</f>
        <v>0</v>
      </c>
      <c r="K335" s="593">
        <f>'ZZZ-PG1.DBF'!P349</f>
        <v>0</v>
      </c>
      <c r="L335" s="593">
        <f>'ZZZ-PG1.DBF'!Q349</f>
        <v>0</v>
      </c>
      <c r="M335" s="593">
        <f>'ZZZ-PG1.DBF'!R349</f>
        <v>0</v>
      </c>
      <c r="N335" s="322"/>
      <c r="O335" s="322"/>
    </row>
    <row r="336" spans="1:15">
      <c r="A336" s="225" t="s">
        <v>123</v>
      </c>
      <c r="B336" s="590"/>
      <c r="C336" s="592">
        <f>'ZZZ-PG1.DBF'!H350</f>
        <v>0</v>
      </c>
      <c r="D336" s="593">
        <f>'ZZZ-PG1.DBF'!I350</f>
        <v>0</v>
      </c>
      <c r="E336" s="593">
        <f>'ZZZ-PG1.DBF'!J350</f>
        <v>0</v>
      </c>
      <c r="F336" s="593">
        <f>'ZZZ-PG1.DBF'!K350</f>
        <v>0</v>
      </c>
      <c r="G336" s="593">
        <f>'ZZZ-PG1.DBF'!L350</f>
        <v>0</v>
      </c>
      <c r="H336" s="593">
        <f>'ZZZ-PG1.DBF'!M350</f>
        <v>0</v>
      </c>
      <c r="I336" s="593">
        <f>'ZZZ-PG1.DBF'!N350</f>
        <v>0</v>
      </c>
      <c r="J336" s="593">
        <f>'ZZZ-PG1.DBF'!O350</f>
        <v>0</v>
      </c>
      <c r="K336" s="593">
        <f>'ZZZ-PG1.DBF'!P350</f>
        <v>0</v>
      </c>
      <c r="L336" s="593">
        <f>'ZZZ-PG1.DBF'!Q350</f>
        <v>0</v>
      </c>
      <c r="M336" s="593">
        <f>'ZZZ-PG1.DBF'!R350</f>
        <v>0</v>
      </c>
      <c r="N336" s="322"/>
      <c r="O336" s="322"/>
    </row>
    <row r="337" spans="1:15">
      <c r="A337" s="292" t="s">
        <v>597</v>
      </c>
      <c r="B337" s="612"/>
      <c r="C337" s="592">
        <f>'ZZZ-PG1.DBF'!H351</f>
        <v>0</v>
      </c>
      <c r="D337" s="593">
        <f>'ZZZ-PG1.DBF'!I351</f>
        <v>0</v>
      </c>
      <c r="E337" s="593">
        <f>'ZZZ-PG1.DBF'!J351</f>
        <v>0</v>
      </c>
      <c r="F337" s="593">
        <f>'ZZZ-PG1.DBF'!K351</f>
        <v>0</v>
      </c>
      <c r="G337" s="593">
        <f>'ZZZ-PG1.DBF'!L351</f>
        <v>0</v>
      </c>
      <c r="H337" s="593">
        <f>'ZZZ-PG1.DBF'!M351</f>
        <v>0</v>
      </c>
      <c r="I337" s="593">
        <f>'ZZZ-PG1.DBF'!N351</f>
        <v>0</v>
      </c>
      <c r="J337" s="593">
        <f>'ZZZ-PG1.DBF'!O351</f>
        <v>0</v>
      </c>
      <c r="K337" s="593">
        <f>'ZZZ-PG1.DBF'!P351</f>
        <v>0</v>
      </c>
      <c r="L337" s="593">
        <f>'ZZZ-PG1.DBF'!Q351</f>
        <v>0</v>
      </c>
      <c r="M337" s="593">
        <f>'ZZZ-PG1.DBF'!R351</f>
        <v>0</v>
      </c>
      <c r="N337" s="322"/>
      <c r="O337" s="322"/>
    </row>
    <row r="338" spans="1:15">
      <c r="A338" s="569" t="s">
        <v>598</v>
      </c>
      <c r="B338" s="590"/>
      <c r="C338" s="592">
        <f>'ZZZ-PG1.DBF'!H352</f>
        <v>0</v>
      </c>
      <c r="D338" s="593">
        <f>'ZZZ-PG1.DBF'!I352</f>
        <v>0</v>
      </c>
      <c r="E338" s="593">
        <f>'ZZZ-PG1.DBF'!J352</f>
        <v>0</v>
      </c>
      <c r="F338" s="593">
        <f>'ZZZ-PG1.DBF'!K352</f>
        <v>0</v>
      </c>
      <c r="G338" s="593">
        <f>'ZZZ-PG1.DBF'!L352</f>
        <v>0</v>
      </c>
      <c r="H338" s="593">
        <f>'ZZZ-PG1.DBF'!M352</f>
        <v>0</v>
      </c>
      <c r="I338" s="593">
        <f>'ZZZ-PG1.DBF'!N352</f>
        <v>0</v>
      </c>
      <c r="J338" s="593">
        <f>'ZZZ-PG1.DBF'!O352</f>
        <v>0</v>
      </c>
      <c r="K338" s="593">
        <f>'ZZZ-PG1.DBF'!P352</f>
        <v>0</v>
      </c>
      <c r="L338" s="593">
        <f>'ZZZ-PG1.DBF'!Q352</f>
        <v>0</v>
      </c>
      <c r="M338" s="593">
        <f>'ZZZ-PG1.DBF'!R352</f>
        <v>0</v>
      </c>
      <c r="N338" s="322"/>
      <c r="O338" s="322"/>
    </row>
    <row r="339" spans="1:15">
      <c r="A339" s="569" t="s">
        <v>599</v>
      </c>
      <c r="B339" s="590"/>
      <c r="C339" s="592">
        <f>'ZZZ-PG1.DBF'!H353</f>
        <v>0</v>
      </c>
      <c r="D339" s="593">
        <f>'ZZZ-PG1.DBF'!I353</f>
        <v>0</v>
      </c>
      <c r="E339" s="593">
        <f>'ZZZ-PG1.DBF'!J353</f>
        <v>0</v>
      </c>
      <c r="F339" s="593">
        <f>'ZZZ-PG1.DBF'!K353</f>
        <v>0</v>
      </c>
      <c r="G339" s="593">
        <f>'ZZZ-PG1.DBF'!L353</f>
        <v>0</v>
      </c>
      <c r="H339" s="593">
        <f>'ZZZ-PG1.DBF'!M353</f>
        <v>0</v>
      </c>
      <c r="I339" s="593">
        <f>'ZZZ-PG1.DBF'!N353</f>
        <v>0</v>
      </c>
      <c r="J339" s="593">
        <f>'ZZZ-PG1.DBF'!O353</f>
        <v>0</v>
      </c>
      <c r="K339" s="593">
        <f>'ZZZ-PG1.DBF'!P353</f>
        <v>0</v>
      </c>
      <c r="L339" s="593">
        <f>'ZZZ-PG1.DBF'!Q353</f>
        <v>0</v>
      </c>
      <c r="M339" s="593">
        <f>'ZZZ-PG1.DBF'!R353</f>
        <v>0</v>
      </c>
      <c r="N339" s="322"/>
      <c r="O339" s="322"/>
    </row>
    <row r="340" spans="1:15">
      <c r="A340" s="569" t="s">
        <v>600</v>
      </c>
      <c r="B340" s="590"/>
      <c r="C340" s="592">
        <f>'ZZZ-PG1.DBF'!H354</f>
        <v>0</v>
      </c>
      <c r="D340" s="593">
        <f>'ZZZ-PG1.DBF'!I354</f>
        <v>0</v>
      </c>
      <c r="E340" s="593">
        <f>'ZZZ-PG1.DBF'!J354</f>
        <v>0</v>
      </c>
      <c r="F340" s="593">
        <f>'ZZZ-PG1.DBF'!K354</f>
        <v>0</v>
      </c>
      <c r="G340" s="593">
        <f>'ZZZ-PG1.DBF'!L354</f>
        <v>0</v>
      </c>
      <c r="H340" s="593">
        <f>'ZZZ-PG1.DBF'!M354</f>
        <v>0</v>
      </c>
      <c r="I340" s="593">
        <f>'ZZZ-PG1.DBF'!N354</f>
        <v>0</v>
      </c>
      <c r="J340" s="593">
        <f>'ZZZ-PG1.DBF'!O354</f>
        <v>0</v>
      </c>
      <c r="K340" s="593">
        <f>'ZZZ-PG1.DBF'!P354</f>
        <v>0</v>
      </c>
      <c r="L340" s="593">
        <f>'ZZZ-PG1.DBF'!Q354</f>
        <v>0</v>
      </c>
      <c r="M340" s="593">
        <f>'ZZZ-PG1.DBF'!R354</f>
        <v>0</v>
      </c>
      <c r="N340" s="322"/>
      <c r="O340" s="322"/>
    </row>
    <row r="341" spans="1:15">
      <c r="A341" s="589" t="s">
        <v>124</v>
      </c>
      <c r="B341" s="590"/>
      <c r="C341" s="592" t="s">
        <v>33</v>
      </c>
      <c r="D341" s="594">
        <f>'ZZZ-PG1.DBF'!I355</f>
        <v>0</v>
      </c>
      <c r="E341" s="594">
        <f>'ZZZ-PG1.DBF'!J355</f>
        <v>0</v>
      </c>
      <c r="F341" s="594">
        <f>'ZZZ-PG1.DBF'!K355</f>
        <v>0</v>
      </c>
      <c r="G341" s="594">
        <f>'ZZZ-PG1.DBF'!L355</f>
        <v>0</v>
      </c>
      <c r="H341" s="594">
        <f>'ZZZ-PG1.DBF'!M355</f>
        <v>0</v>
      </c>
      <c r="I341" s="594">
        <f>'ZZZ-PG1.DBF'!N355</f>
        <v>0</v>
      </c>
      <c r="J341" s="594">
        <f>'ZZZ-PG1.DBF'!O355</f>
        <v>0</v>
      </c>
      <c r="K341" s="594">
        <f>'ZZZ-PG1.DBF'!P355</f>
        <v>0</v>
      </c>
      <c r="L341" s="594">
        <f>'ZZZ-PG1.DBF'!Q355</f>
        <v>0</v>
      </c>
      <c r="M341" s="594">
        <f>'ZZZ-PG1.DBF'!R355</f>
        <v>0</v>
      </c>
      <c r="N341" s="322"/>
      <c r="O341" s="322"/>
    </row>
    <row r="342" spans="1:15">
      <c r="A342" s="589"/>
      <c r="B342" s="590"/>
      <c r="C342" s="592"/>
      <c r="D342" s="593"/>
      <c r="E342" s="593"/>
      <c r="F342" s="593"/>
      <c r="G342" s="593"/>
      <c r="H342" s="593"/>
      <c r="I342" s="593"/>
      <c r="J342" s="593"/>
      <c r="K342" s="593"/>
      <c r="L342" s="593"/>
      <c r="M342" s="593"/>
      <c r="N342" s="322"/>
      <c r="O342" s="322"/>
    </row>
    <row r="343" spans="1:15">
      <c r="A343" s="589" t="s">
        <v>4</v>
      </c>
      <c r="B343" s="590" t="s">
        <v>764</v>
      </c>
      <c r="C343" s="592"/>
      <c r="D343" s="593"/>
      <c r="E343" s="593"/>
      <c r="F343" s="593"/>
      <c r="G343" s="593"/>
      <c r="H343" s="593"/>
      <c r="I343" s="593"/>
      <c r="J343" s="593"/>
      <c r="K343" s="593"/>
      <c r="L343" s="593"/>
      <c r="M343" s="593"/>
      <c r="N343" s="322"/>
      <c r="O343" s="322"/>
    </row>
    <row r="344" spans="1:15">
      <c r="A344" s="225" t="s">
        <v>125</v>
      </c>
      <c r="B344" s="590"/>
      <c r="C344" s="592">
        <f>'ZZZ-PG1.DBF'!H358</f>
        <v>0</v>
      </c>
      <c r="D344" s="593">
        <f>'ZZZ-PG1.DBF'!I358</f>
        <v>0</v>
      </c>
      <c r="E344" s="593">
        <f>'ZZZ-PG1.DBF'!J358</f>
        <v>0</v>
      </c>
      <c r="F344" s="593">
        <f>'ZZZ-PG1.DBF'!K358</f>
        <v>0</v>
      </c>
      <c r="G344" s="593">
        <f>'ZZZ-PG1.DBF'!L358</f>
        <v>0</v>
      </c>
      <c r="H344" s="593">
        <f>'ZZZ-PG1.DBF'!M358</f>
        <v>0</v>
      </c>
      <c r="I344" s="593">
        <f>'ZZZ-PG1.DBF'!N358</f>
        <v>0</v>
      </c>
      <c r="J344" s="593">
        <f>'ZZZ-PG1.DBF'!O358</f>
        <v>0</v>
      </c>
      <c r="K344" s="593">
        <f>'ZZZ-PG1.DBF'!P358</f>
        <v>0</v>
      </c>
      <c r="L344" s="593">
        <f>'ZZZ-PG1.DBF'!Q358</f>
        <v>0</v>
      </c>
      <c r="M344" s="593">
        <f>'ZZZ-PG1.DBF'!R358</f>
        <v>0</v>
      </c>
      <c r="N344" s="322"/>
      <c r="O344" s="322"/>
    </row>
    <row r="345" spans="1:15">
      <c r="A345" s="225" t="s">
        <v>126</v>
      </c>
      <c r="B345" s="590"/>
      <c r="C345" s="592">
        <f>'ZZZ-PG1.DBF'!H359</f>
        <v>0</v>
      </c>
      <c r="D345" s="593">
        <f>'ZZZ-PG1.DBF'!I359</f>
        <v>0</v>
      </c>
      <c r="E345" s="593">
        <f>'ZZZ-PG1.DBF'!J359</f>
        <v>0</v>
      </c>
      <c r="F345" s="593">
        <f>'ZZZ-PG1.DBF'!K359</f>
        <v>0</v>
      </c>
      <c r="G345" s="593">
        <f>'ZZZ-PG1.DBF'!L359</f>
        <v>0</v>
      </c>
      <c r="H345" s="593">
        <f>'ZZZ-PG1.DBF'!M359</f>
        <v>0</v>
      </c>
      <c r="I345" s="593">
        <f>'ZZZ-PG1.DBF'!N359</f>
        <v>0</v>
      </c>
      <c r="J345" s="593">
        <f>'ZZZ-PG1.DBF'!O359</f>
        <v>0</v>
      </c>
      <c r="K345" s="593">
        <f>'ZZZ-PG1.DBF'!P359</f>
        <v>0</v>
      </c>
      <c r="L345" s="593">
        <f>'ZZZ-PG1.DBF'!Q359</f>
        <v>0</v>
      </c>
      <c r="M345" s="593">
        <f>'ZZZ-PG1.DBF'!R359</f>
        <v>0</v>
      </c>
      <c r="N345" s="322"/>
      <c r="O345" s="322"/>
    </row>
    <row r="346" spans="1:15">
      <c r="A346" s="589" t="s">
        <v>102</v>
      </c>
      <c r="B346" s="590"/>
      <c r="C346" s="592" t="s">
        <v>33</v>
      </c>
      <c r="D346" s="594">
        <f>'ZZZ-PG1.DBF'!I360</f>
        <v>0</v>
      </c>
      <c r="E346" s="594">
        <f>'ZZZ-PG1.DBF'!J360</f>
        <v>0</v>
      </c>
      <c r="F346" s="594">
        <f>'ZZZ-PG1.DBF'!K360</f>
        <v>0</v>
      </c>
      <c r="G346" s="594">
        <f>'ZZZ-PG1.DBF'!L360</f>
        <v>0</v>
      </c>
      <c r="H346" s="594">
        <f>'ZZZ-PG1.DBF'!M360</f>
        <v>0</v>
      </c>
      <c r="I346" s="594">
        <f>'ZZZ-PG1.DBF'!N360</f>
        <v>0</v>
      </c>
      <c r="J346" s="594">
        <f>'ZZZ-PG1.DBF'!O360</f>
        <v>0</v>
      </c>
      <c r="K346" s="594">
        <f>'ZZZ-PG1.DBF'!P360</f>
        <v>0</v>
      </c>
      <c r="L346" s="594">
        <f>'ZZZ-PG1.DBF'!Q360</f>
        <v>0</v>
      </c>
      <c r="M346" s="594">
        <f>'ZZZ-PG1.DBF'!R360</f>
        <v>0</v>
      </c>
      <c r="N346" s="322"/>
      <c r="O346" s="322"/>
    </row>
    <row r="347" spans="1:15">
      <c r="A347" s="589"/>
      <c r="B347" s="590"/>
      <c r="C347" s="598"/>
      <c r="D347" s="593"/>
      <c r="E347" s="593"/>
      <c r="F347" s="593"/>
      <c r="G347" s="593"/>
      <c r="H347" s="593"/>
      <c r="I347" s="593"/>
      <c r="J347" s="593"/>
      <c r="K347" s="593"/>
      <c r="L347" s="593"/>
      <c r="M347" s="593"/>
      <c r="N347" s="322"/>
      <c r="O347" s="322"/>
    </row>
    <row r="348" spans="1:15">
      <c r="A348" s="589" t="s">
        <v>230</v>
      </c>
      <c r="B348" s="590" t="s">
        <v>765</v>
      </c>
      <c r="C348" s="598"/>
      <c r="D348" s="593"/>
      <c r="E348" s="593"/>
      <c r="F348" s="593"/>
      <c r="G348" s="593"/>
      <c r="H348" s="593"/>
      <c r="I348" s="593"/>
      <c r="J348" s="593"/>
      <c r="K348" s="593"/>
      <c r="L348" s="593"/>
      <c r="M348" s="593"/>
      <c r="N348" s="322"/>
      <c r="O348" s="322"/>
    </row>
    <row r="349" spans="1:15">
      <c r="A349" s="225" t="s">
        <v>127</v>
      </c>
      <c r="B349" s="590"/>
      <c r="C349" s="592">
        <f>'ZZZ-PG1.DBF'!H363</f>
        <v>0</v>
      </c>
      <c r="D349" s="593">
        <f>'ZZZ-PG1.DBF'!I363</f>
        <v>0</v>
      </c>
      <c r="E349" s="593">
        <f>'ZZZ-PG1.DBF'!J363</f>
        <v>0</v>
      </c>
      <c r="F349" s="593">
        <f>'ZZZ-PG1.DBF'!K363</f>
        <v>0</v>
      </c>
      <c r="G349" s="593">
        <f>'ZZZ-PG1.DBF'!L363</f>
        <v>0</v>
      </c>
      <c r="H349" s="593">
        <f>'ZZZ-PG1.DBF'!M363</f>
        <v>0</v>
      </c>
      <c r="I349" s="593">
        <f>'ZZZ-PG1.DBF'!N363</f>
        <v>0</v>
      </c>
      <c r="J349" s="593">
        <f>'ZZZ-PG1.DBF'!O363</f>
        <v>0</v>
      </c>
      <c r="K349" s="593">
        <f>'ZZZ-PG1.DBF'!P363</f>
        <v>0</v>
      </c>
      <c r="L349" s="593">
        <f>'ZZZ-PG1.DBF'!Q363</f>
        <v>0</v>
      </c>
      <c r="M349" s="593">
        <f>'ZZZ-PG1.DBF'!R363</f>
        <v>0</v>
      </c>
      <c r="N349" s="322"/>
      <c r="O349" s="322"/>
    </row>
    <row r="350" spans="1:15">
      <c r="A350" s="589" t="s">
        <v>128</v>
      </c>
      <c r="B350" s="590"/>
      <c r="C350" s="592" t="s">
        <v>33</v>
      </c>
      <c r="D350" s="594">
        <f>'ZZZ-PG1.DBF'!I364</f>
        <v>0</v>
      </c>
      <c r="E350" s="594">
        <f>'ZZZ-PG1.DBF'!J364</f>
        <v>0</v>
      </c>
      <c r="F350" s="594">
        <f>'ZZZ-PG1.DBF'!K364</f>
        <v>0</v>
      </c>
      <c r="G350" s="594">
        <f>'ZZZ-PG1.DBF'!L364</f>
        <v>0</v>
      </c>
      <c r="H350" s="594">
        <f>'ZZZ-PG1.DBF'!M364</f>
        <v>0</v>
      </c>
      <c r="I350" s="594">
        <f>'ZZZ-PG1.DBF'!N364</f>
        <v>0</v>
      </c>
      <c r="J350" s="594">
        <f>'ZZZ-PG1.DBF'!O364</f>
        <v>0</v>
      </c>
      <c r="K350" s="594">
        <f>'ZZZ-PG1.DBF'!P364</f>
        <v>0</v>
      </c>
      <c r="L350" s="594">
        <f>'ZZZ-PG1.DBF'!Q364</f>
        <v>0</v>
      </c>
      <c r="M350" s="594">
        <f>'ZZZ-PG1.DBF'!R364</f>
        <v>0</v>
      </c>
      <c r="N350" s="322"/>
      <c r="O350" s="322"/>
    </row>
    <row r="351" spans="1:15">
      <c r="A351" s="589"/>
      <c r="B351" s="590"/>
      <c r="C351" s="598"/>
      <c r="D351" s="593"/>
      <c r="E351" s="593"/>
      <c r="F351" s="593"/>
      <c r="G351" s="593"/>
      <c r="H351" s="593"/>
      <c r="I351" s="593"/>
      <c r="J351" s="593"/>
      <c r="K351" s="593"/>
      <c r="L351" s="593"/>
      <c r="M351" s="593"/>
      <c r="N351" s="322"/>
      <c r="O351" s="322"/>
    </row>
    <row r="352" spans="1:15">
      <c r="A352" s="589" t="s">
        <v>5</v>
      </c>
      <c r="B352" s="590" t="s">
        <v>766</v>
      </c>
      <c r="C352" s="598"/>
      <c r="D352" s="593"/>
      <c r="E352" s="593"/>
      <c r="F352" s="593"/>
      <c r="G352" s="593"/>
      <c r="H352" s="593"/>
      <c r="I352" s="593"/>
      <c r="J352" s="593"/>
      <c r="K352" s="593"/>
      <c r="L352" s="593"/>
      <c r="M352" s="593"/>
      <c r="N352" s="322"/>
      <c r="O352" s="322"/>
    </row>
    <row r="353" spans="1:15">
      <c r="A353" s="225" t="s">
        <v>129</v>
      </c>
      <c r="B353" s="590"/>
      <c r="C353" s="592">
        <f>'ZZZ-PG1.DBF'!H367</f>
        <v>0</v>
      </c>
      <c r="D353" s="593">
        <f>'ZZZ-PG1.DBF'!I367</f>
        <v>0</v>
      </c>
      <c r="E353" s="593">
        <f>'ZZZ-PG1.DBF'!J367</f>
        <v>0</v>
      </c>
      <c r="F353" s="593">
        <f>'ZZZ-PG1.DBF'!K367</f>
        <v>0</v>
      </c>
      <c r="G353" s="593">
        <f>'ZZZ-PG1.DBF'!L367</f>
        <v>0</v>
      </c>
      <c r="H353" s="593">
        <f>'ZZZ-PG1.DBF'!M367</f>
        <v>0</v>
      </c>
      <c r="I353" s="593">
        <f>'ZZZ-PG1.DBF'!N367</f>
        <v>0</v>
      </c>
      <c r="J353" s="593">
        <f>'ZZZ-PG1.DBF'!O367</f>
        <v>0</v>
      </c>
      <c r="K353" s="593">
        <f>'ZZZ-PG1.DBF'!P367</f>
        <v>0</v>
      </c>
      <c r="L353" s="593">
        <f>'ZZZ-PG1.DBF'!Q367</f>
        <v>0</v>
      </c>
      <c r="M353" s="593">
        <f>'ZZZ-PG1.DBF'!R367</f>
        <v>0</v>
      </c>
      <c r="N353" s="322"/>
      <c r="O353" s="322"/>
    </row>
    <row r="354" spans="1:15">
      <c r="A354" s="589" t="s">
        <v>130</v>
      </c>
      <c r="B354" s="590"/>
      <c r="C354" s="592" t="s">
        <v>33</v>
      </c>
      <c r="D354" s="594">
        <f>'ZZZ-PG1.DBF'!I368</f>
        <v>0</v>
      </c>
      <c r="E354" s="594">
        <f>'ZZZ-PG1.DBF'!J368</f>
        <v>0</v>
      </c>
      <c r="F354" s="594">
        <f>'ZZZ-PG1.DBF'!K368</f>
        <v>0</v>
      </c>
      <c r="G354" s="594">
        <f>'ZZZ-PG1.DBF'!L368</f>
        <v>0</v>
      </c>
      <c r="H354" s="594">
        <f>'ZZZ-PG1.DBF'!M368</f>
        <v>0</v>
      </c>
      <c r="I354" s="594">
        <f>'ZZZ-PG1.DBF'!N368</f>
        <v>0</v>
      </c>
      <c r="J354" s="594">
        <f>'ZZZ-PG1.DBF'!O368</f>
        <v>0</v>
      </c>
      <c r="K354" s="594">
        <f>'ZZZ-PG1.DBF'!P368</f>
        <v>0</v>
      </c>
      <c r="L354" s="594">
        <f>'ZZZ-PG1.DBF'!Q368</f>
        <v>0</v>
      </c>
      <c r="M354" s="594">
        <f>'ZZZ-PG1.DBF'!R368</f>
        <v>0</v>
      </c>
      <c r="N354" s="322"/>
      <c r="O354" s="322"/>
    </row>
    <row r="355" spans="1:15">
      <c r="A355" s="589"/>
      <c r="B355" s="590"/>
      <c r="C355" s="598"/>
      <c r="D355" s="593"/>
      <c r="E355" s="593"/>
      <c r="F355" s="593"/>
      <c r="G355" s="593"/>
      <c r="H355" s="593"/>
      <c r="I355" s="593"/>
      <c r="J355" s="593"/>
      <c r="K355" s="593"/>
      <c r="L355" s="593"/>
      <c r="M355" s="593"/>
      <c r="N355" s="322"/>
      <c r="O355" s="322"/>
    </row>
    <row r="356" spans="1:15">
      <c r="A356" s="589" t="s">
        <v>9</v>
      </c>
      <c r="B356" s="590" t="s">
        <v>767</v>
      </c>
      <c r="C356" s="598"/>
      <c r="D356" s="593"/>
      <c r="E356" s="593"/>
      <c r="F356" s="593"/>
      <c r="G356" s="593"/>
      <c r="H356" s="593"/>
      <c r="I356" s="593"/>
      <c r="J356" s="593"/>
      <c r="K356" s="593"/>
      <c r="L356" s="593"/>
      <c r="M356" s="593"/>
      <c r="N356" s="322"/>
      <c r="O356" s="322"/>
    </row>
    <row r="357" spans="1:15">
      <c r="A357" s="569" t="s">
        <v>603</v>
      </c>
      <c r="B357" s="590"/>
      <c r="C357" s="592">
        <f>'ZZZ-PG1.DBF'!H371</f>
        <v>0</v>
      </c>
      <c r="D357" s="593">
        <f>'ZZZ-PG1.DBF'!I371</f>
        <v>0</v>
      </c>
      <c r="E357" s="593">
        <f>'ZZZ-PG1.DBF'!J371</f>
        <v>0</v>
      </c>
      <c r="F357" s="593">
        <f>'ZZZ-PG1.DBF'!K371</f>
        <v>0</v>
      </c>
      <c r="G357" s="593">
        <f>'ZZZ-PG1.DBF'!L371</f>
        <v>0</v>
      </c>
      <c r="H357" s="593">
        <f>'ZZZ-PG1.DBF'!M371</f>
        <v>0</v>
      </c>
      <c r="I357" s="593">
        <f>'ZZZ-PG1.DBF'!N371</f>
        <v>0</v>
      </c>
      <c r="J357" s="593">
        <f>'ZZZ-PG1.DBF'!O371</f>
        <v>0</v>
      </c>
      <c r="K357" s="593">
        <f>'ZZZ-PG1.DBF'!P371</f>
        <v>0</v>
      </c>
      <c r="L357" s="593">
        <f>'ZZZ-PG1.DBF'!Q371</f>
        <v>0</v>
      </c>
      <c r="M357" s="593">
        <f>'ZZZ-PG1.DBF'!R371</f>
        <v>0</v>
      </c>
      <c r="N357" s="322"/>
      <c r="O357" s="322"/>
    </row>
    <row r="358" spans="1:15">
      <c r="A358" s="569" t="s">
        <v>602</v>
      </c>
      <c r="B358" s="590"/>
      <c r="C358" s="592">
        <f>'ZZZ-PG1.DBF'!H372</f>
        <v>0</v>
      </c>
      <c r="D358" s="593">
        <f>'ZZZ-PG1.DBF'!I372</f>
        <v>0</v>
      </c>
      <c r="E358" s="593">
        <f>'ZZZ-PG1.DBF'!J372</f>
        <v>0</v>
      </c>
      <c r="F358" s="593">
        <f>'ZZZ-PG1.DBF'!K372</f>
        <v>0</v>
      </c>
      <c r="G358" s="593">
        <f>'ZZZ-PG1.DBF'!L372</f>
        <v>0</v>
      </c>
      <c r="H358" s="593">
        <f>'ZZZ-PG1.DBF'!M372</f>
        <v>0</v>
      </c>
      <c r="I358" s="593">
        <f>'ZZZ-PG1.DBF'!N372</f>
        <v>0</v>
      </c>
      <c r="J358" s="593">
        <f>'ZZZ-PG1.DBF'!O372</f>
        <v>0</v>
      </c>
      <c r="K358" s="593">
        <f>'ZZZ-PG1.DBF'!P372</f>
        <v>0</v>
      </c>
      <c r="L358" s="593">
        <f>'ZZZ-PG1.DBF'!Q372</f>
        <v>0</v>
      </c>
      <c r="M358" s="593">
        <f>'ZZZ-PG1.DBF'!R372</f>
        <v>0</v>
      </c>
      <c r="N358" s="322"/>
      <c r="O358" s="322"/>
    </row>
    <row r="359" spans="1:15">
      <c r="A359" s="569" t="s">
        <v>583</v>
      </c>
      <c r="B359" s="590"/>
      <c r="C359" s="592">
        <f>'ZZZ-PG1.DBF'!H373</f>
        <v>0</v>
      </c>
      <c r="D359" s="593">
        <f>'ZZZ-PG1.DBF'!I373</f>
        <v>0</v>
      </c>
      <c r="E359" s="593">
        <f>'ZZZ-PG1.DBF'!J373</f>
        <v>0</v>
      </c>
      <c r="F359" s="593">
        <f>'ZZZ-PG1.DBF'!K373</f>
        <v>0</v>
      </c>
      <c r="G359" s="593">
        <f>'ZZZ-PG1.DBF'!L373</f>
        <v>0</v>
      </c>
      <c r="H359" s="593">
        <f>'ZZZ-PG1.DBF'!M373</f>
        <v>0</v>
      </c>
      <c r="I359" s="593">
        <f>'ZZZ-PG1.DBF'!N373</f>
        <v>0</v>
      </c>
      <c r="J359" s="593">
        <f>'ZZZ-PG1.DBF'!O373</f>
        <v>0</v>
      </c>
      <c r="K359" s="593">
        <f>'ZZZ-PG1.DBF'!P373</f>
        <v>0</v>
      </c>
      <c r="L359" s="593">
        <f>'ZZZ-PG1.DBF'!Q373</f>
        <v>0</v>
      </c>
      <c r="M359" s="593">
        <f>'ZZZ-PG1.DBF'!R373</f>
        <v>0</v>
      </c>
      <c r="N359" s="322"/>
      <c r="O359" s="322"/>
    </row>
    <row r="360" spans="1:15">
      <c r="A360" s="225" t="s">
        <v>363</v>
      </c>
      <c r="B360" s="590"/>
      <c r="C360" s="592">
        <f>'ZZZ-PG1.DBF'!H374</f>
        <v>0</v>
      </c>
      <c r="D360" s="593">
        <f>'ZZZ-PG1.DBF'!I374</f>
        <v>0</v>
      </c>
      <c r="E360" s="593">
        <f>'ZZZ-PG1.DBF'!J374</f>
        <v>0</v>
      </c>
      <c r="F360" s="593">
        <f>'ZZZ-PG1.DBF'!K374</f>
        <v>0</v>
      </c>
      <c r="G360" s="593">
        <f>'ZZZ-PG1.DBF'!L374</f>
        <v>0</v>
      </c>
      <c r="H360" s="593">
        <f>'ZZZ-PG1.DBF'!M374</f>
        <v>0</v>
      </c>
      <c r="I360" s="593">
        <f>'ZZZ-PG1.DBF'!N374</f>
        <v>0</v>
      </c>
      <c r="J360" s="593">
        <f>'ZZZ-PG1.DBF'!O374</f>
        <v>0</v>
      </c>
      <c r="K360" s="593">
        <f>'ZZZ-PG1.DBF'!P374</f>
        <v>0</v>
      </c>
      <c r="L360" s="593">
        <f>'ZZZ-PG1.DBF'!Q374</f>
        <v>0</v>
      </c>
      <c r="M360" s="593">
        <f>'ZZZ-PG1.DBF'!R374</f>
        <v>0</v>
      </c>
      <c r="N360" s="322"/>
      <c r="O360" s="322"/>
    </row>
    <row r="361" spans="1:15">
      <c r="A361" s="589" t="s">
        <v>131</v>
      </c>
      <c r="B361" s="590"/>
      <c r="C361" s="592" t="s">
        <v>33</v>
      </c>
      <c r="D361" s="594">
        <f>'ZZZ-PG1.DBF'!I375</f>
        <v>0</v>
      </c>
      <c r="E361" s="594">
        <f>'ZZZ-PG1.DBF'!J375</f>
        <v>0</v>
      </c>
      <c r="F361" s="594">
        <f>'ZZZ-PG1.DBF'!K375</f>
        <v>0</v>
      </c>
      <c r="G361" s="594">
        <f>'ZZZ-PG1.DBF'!L375</f>
        <v>0</v>
      </c>
      <c r="H361" s="594">
        <f>'ZZZ-PG1.DBF'!M375</f>
        <v>0</v>
      </c>
      <c r="I361" s="594">
        <f>'ZZZ-PG1.DBF'!N375</f>
        <v>0</v>
      </c>
      <c r="J361" s="594">
        <f>'ZZZ-PG1.DBF'!O375</f>
        <v>0</v>
      </c>
      <c r="K361" s="594">
        <f>'ZZZ-PG1.DBF'!P375</f>
        <v>0</v>
      </c>
      <c r="L361" s="594">
        <f>'ZZZ-PG1.DBF'!Q375</f>
        <v>0</v>
      </c>
      <c r="M361" s="594">
        <f>'ZZZ-PG1.DBF'!R375</f>
        <v>0</v>
      </c>
      <c r="N361" s="322"/>
      <c r="O361" s="322"/>
    </row>
    <row r="362" spans="1:15">
      <c r="A362" s="589"/>
      <c r="B362" s="613"/>
      <c r="C362" s="603"/>
      <c r="D362" s="593"/>
      <c r="E362" s="593"/>
      <c r="F362" s="593"/>
      <c r="G362" s="593"/>
      <c r="H362" s="593"/>
      <c r="I362" s="593"/>
      <c r="J362" s="593"/>
      <c r="K362" s="593"/>
      <c r="L362" s="593"/>
      <c r="M362" s="593"/>
      <c r="N362" s="322"/>
      <c r="O362" s="322"/>
    </row>
    <row r="363" spans="1:15" ht="30.75" thickBot="1">
      <c r="A363" s="589" t="s">
        <v>132</v>
      </c>
      <c r="B363" s="613"/>
      <c r="C363" s="607" t="s">
        <v>33</v>
      </c>
      <c r="D363" s="608">
        <f>'ZZZ-PG1.DBF'!I377</f>
        <v>0</v>
      </c>
      <c r="E363" s="608">
        <f>'ZZZ-PG1.DBF'!J377</f>
        <v>0</v>
      </c>
      <c r="F363" s="608">
        <f>'ZZZ-PG1.DBF'!K377</f>
        <v>0</v>
      </c>
      <c r="G363" s="608">
        <f>'ZZZ-PG1.DBF'!L377</f>
        <v>0</v>
      </c>
      <c r="H363" s="608">
        <f>'ZZZ-PG1.DBF'!M377</f>
        <v>0</v>
      </c>
      <c r="I363" s="608">
        <f>'ZZZ-PG1.DBF'!N377</f>
        <v>0</v>
      </c>
      <c r="J363" s="608">
        <f>'ZZZ-PG1.DBF'!O377</f>
        <v>0</v>
      </c>
      <c r="K363" s="608">
        <f>'ZZZ-PG1.DBF'!P377</f>
        <v>0</v>
      </c>
      <c r="L363" s="608">
        <f>'ZZZ-PG1.DBF'!Q377</f>
        <v>0</v>
      </c>
      <c r="M363" s="608">
        <f>'ZZZ-PG1.DBF'!R377</f>
        <v>0</v>
      </c>
      <c r="N363" s="322"/>
      <c r="O363" s="322"/>
    </row>
    <row r="364" spans="1:15">
      <c r="A364" s="589"/>
      <c r="B364" s="589"/>
      <c r="C364" s="593"/>
      <c r="D364" s="593"/>
      <c r="E364" s="593"/>
      <c r="F364" s="593"/>
      <c r="G364" s="593"/>
      <c r="H364" s="593"/>
      <c r="I364" s="593"/>
      <c r="J364" s="593"/>
      <c r="K364" s="593"/>
      <c r="L364" s="593"/>
      <c r="M364" s="593"/>
      <c r="N364" s="322"/>
      <c r="O364" s="322"/>
    </row>
    <row r="365" spans="1:15" ht="15.75" thickBot="1">
      <c r="A365" s="589" t="s">
        <v>606</v>
      </c>
      <c r="B365" s="589"/>
      <c r="C365" s="614" t="s">
        <v>33</v>
      </c>
      <c r="D365" s="615">
        <f>'ZZZ-PG1.DBF'!I379</f>
        <v>0</v>
      </c>
      <c r="E365" s="615">
        <f>'ZZZ-PG1.DBF'!J379</f>
        <v>0</v>
      </c>
      <c r="F365" s="615">
        <f>'ZZZ-PG1.DBF'!K379</f>
        <v>0</v>
      </c>
      <c r="G365" s="615">
        <f>'ZZZ-PG1.DBF'!L379</f>
        <v>0</v>
      </c>
      <c r="H365" s="615">
        <f>'ZZZ-PG1.DBF'!M379</f>
        <v>0</v>
      </c>
      <c r="I365" s="615">
        <f>'ZZZ-PG1.DBF'!N379</f>
        <v>0</v>
      </c>
      <c r="J365" s="615">
        <f>'ZZZ-PG1.DBF'!O379</f>
        <v>0</v>
      </c>
      <c r="K365" s="615">
        <f>'ZZZ-PG1.DBF'!P379</f>
        <v>0</v>
      </c>
      <c r="L365" s="615">
        <f>'ZZZ-PG1.DBF'!Q379</f>
        <v>0</v>
      </c>
      <c r="M365" s="615">
        <f>'ZZZ-PG1.DBF'!R379</f>
        <v>0</v>
      </c>
      <c r="N365" s="322"/>
      <c r="O365" s="322"/>
    </row>
    <row r="366" spans="1:15" ht="15.75" thickTop="1">
      <c r="A366" s="226"/>
      <c r="B366" s="226"/>
      <c r="C366" s="329"/>
      <c r="D366" s="620">
        <f t="shared" ref="D366:J366" si="2">(SUM(D258:D364)-D297)/3-D365</f>
        <v>0</v>
      </c>
      <c r="E366" s="620">
        <f t="shared" si="2"/>
        <v>0</v>
      </c>
      <c r="F366" s="620">
        <f t="shared" si="2"/>
        <v>0</v>
      </c>
      <c r="G366" s="620">
        <f t="shared" si="2"/>
        <v>0</v>
      </c>
      <c r="H366" s="620">
        <f t="shared" si="2"/>
        <v>0</v>
      </c>
      <c r="I366" s="620">
        <f t="shared" si="2"/>
        <v>0</v>
      </c>
      <c r="J366" s="620">
        <f t="shared" si="2"/>
        <v>0</v>
      </c>
      <c r="K366" s="621"/>
      <c r="L366" s="621"/>
      <c r="M366" s="226"/>
      <c r="N366" s="322"/>
      <c r="O366" s="322"/>
    </row>
    <row r="367" spans="1:15" ht="15.75">
      <c r="A367" s="616"/>
      <c r="B367" s="616"/>
      <c r="C367" s="617"/>
      <c r="D367" s="395"/>
      <c r="E367" s="395"/>
      <c r="F367" s="395"/>
      <c r="G367" s="395"/>
      <c r="H367" s="395"/>
      <c r="J367" s="354"/>
      <c r="K367" s="618"/>
      <c r="L367" s="619"/>
      <c r="M367" s="322"/>
      <c r="N367" s="322"/>
      <c r="O367" s="322"/>
    </row>
    <row r="368" spans="1:15" ht="15.75">
      <c r="A368" s="616"/>
      <c r="B368" s="616"/>
      <c r="C368" s="617"/>
      <c r="D368" s="395"/>
      <c r="E368" s="395"/>
      <c r="F368" s="395"/>
      <c r="G368" s="395"/>
      <c r="H368" s="395"/>
      <c r="J368" s="348"/>
      <c r="K368" s="395"/>
      <c r="L368" s="395"/>
      <c r="M368" s="322"/>
      <c r="N368" s="322"/>
      <c r="O368" s="322"/>
    </row>
    <row r="369" spans="1:15" ht="15.75">
      <c r="A369" s="616"/>
      <c r="B369" s="616"/>
      <c r="C369" s="617"/>
      <c r="D369" s="395"/>
      <c r="E369" s="395"/>
      <c r="F369" s="395"/>
      <c r="G369" s="395"/>
      <c r="H369" s="395"/>
      <c r="I369" s="212"/>
      <c r="J369" s="348"/>
      <c r="K369" s="395"/>
      <c r="L369" s="395"/>
      <c r="M369" s="322"/>
      <c r="N369" s="322"/>
      <c r="O369" s="322"/>
    </row>
    <row r="370" spans="1:15" ht="15.75">
      <c r="A370" s="616"/>
      <c r="B370" s="616"/>
      <c r="C370" s="617"/>
      <c r="D370" s="395"/>
      <c r="E370" s="395"/>
      <c r="F370" s="395"/>
      <c r="G370" s="395"/>
      <c r="H370" s="395"/>
      <c r="I370" s="212"/>
      <c r="J370" s="348"/>
      <c r="K370" s="395"/>
      <c r="L370" s="395"/>
      <c r="M370" s="322"/>
      <c r="N370" s="322"/>
      <c r="O370" s="322"/>
    </row>
    <row r="371" spans="1:15" ht="15.75">
      <c r="A371" s="616"/>
      <c r="B371" s="616"/>
      <c r="C371" s="617"/>
      <c r="D371" s="395"/>
      <c r="E371" s="395"/>
      <c r="F371" s="395"/>
      <c r="G371" s="395"/>
      <c r="H371" s="395"/>
      <c r="I371" s="354" t="s">
        <v>359</v>
      </c>
      <c r="J371" s="348"/>
      <c r="K371" s="395"/>
      <c r="L371" s="395"/>
      <c r="M371" s="322"/>
      <c r="N371" s="322"/>
      <c r="O371" s="322"/>
    </row>
    <row r="372" spans="1:15" ht="15.75">
      <c r="A372" s="616"/>
      <c r="B372" s="616"/>
      <c r="C372" s="617"/>
      <c r="D372" s="395"/>
      <c r="E372" s="395"/>
      <c r="F372" s="395"/>
      <c r="G372" s="395"/>
      <c r="H372" s="395"/>
      <c r="I372" s="212" t="s">
        <v>289</v>
      </c>
      <c r="J372" s="348"/>
      <c r="K372" s="395"/>
      <c r="L372" s="395"/>
      <c r="M372" s="322"/>
      <c r="N372" s="322"/>
      <c r="O372" s="322"/>
    </row>
    <row r="373" spans="1:15" ht="15.75">
      <c r="A373" s="616"/>
      <c r="B373" s="616"/>
      <c r="C373" s="617"/>
      <c r="D373" s="395"/>
      <c r="E373" s="395"/>
      <c r="F373" s="395"/>
      <c r="G373" s="395"/>
      <c r="H373" s="395"/>
      <c r="I373" s="348" t="s">
        <v>152</v>
      </c>
      <c r="J373" s="212"/>
      <c r="K373" s="395"/>
      <c r="L373" s="395"/>
      <c r="M373" s="322"/>
      <c r="N373" s="322"/>
      <c r="O373" s="322"/>
    </row>
    <row r="374" spans="1:15">
      <c r="A374" s="616"/>
      <c r="B374" s="616"/>
      <c r="C374" s="617"/>
      <c r="D374" s="395"/>
      <c r="E374" s="395"/>
      <c r="F374" s="395"/>
      <c r="G374" s="395"/>
      <c r="H374" s="395"/>
      <c r="I374" s="395"/>
      <c r="J374" s="395"/>
      <c r="K374" s="395"/>
      <c r="L374" s="395"/>
      <c r="M374" s="322"/>
      <c r="N374" s="322"/>
      <c r="O374" s="322"/>
    </row>
    <row r="375" spans="1:15" ht="18.75">
      <c r="A375" s="200"/>
      <c r="B375" s="200"/>
      <c r="C375" s="323"/>
      <c r="D375" s="200"/>
      <c r="E375" s="200"/>
      <c r="F375" s="200"/>
      <c r="G375" s="200"/>
      <c r="H375" s="200"/>
      <c r="I375" s="200"/>
      <c r="J375" s="200"/>
      <c r="K375" s="200"/>
      <c r="L375" s="967" t="s">
        <v>584</v>
      </c>
      <c r="M375" s="967"/>
      <c r="N375" s="200"/>
      <c r="O375" s="200"/>
    </row>
    <row r="376" spans="1:15" ht="18.75">
      <c r="A376" s="886" t="s">
        <v>800</v>
      </c>
      <c r="B376" s="886"/>
      <c r="C376" s="886"/>
      <c r="D376" s="886"/>
      <c r="E376" s="886"/>
      <c r="F376" s="886"/>
      <c r="G376" s="886"/>
      <c r="H376" s="886"/>
      <c r="I376" s="886"/>
      <c r="J376" s="886"/>
      <c r="K376" s="886"/>
      <c r="L376" s="886"/>
    </row>
    <row r="377" spans="1:15" ht="18.75">
      <c r="A377" s="356"/>
      <c r="B377" s="356"/>
      <c r="C377" s="580"/>
      <c r="D377" s="356"/>
      <c r="E377" s="356"/>
      <c r="F377" s="356"/>
      <c r="G377" s="356"/>
      <c r="H377" s="356"/>
      <c r="I377" s="356"/>
      <c r="J377" s="356"/>
      <c r="K377" s="356"/>
      <c r="L377" s="356"/>
    </row>
    <row r="378" spans="1:15" ht="18.75">
      <c r="A378" s="319" t="str">
        <f>"Expenditure Head No : "&amp;'ZZZ-PG1.DBF'!A399</f>
        <v>Expenditure Head No : 603</v>
      </c>
      <c r="B378" s="356"/>
      <c r="C378" s="324"/>
      <c r="D378" s="319" t="s">
        <v>33</v>
      </c>
      <c r="E378" s="355"/>
      <c r="F378" s="355"/>
      <c r="G378" s="319" t="s">
        <v>472</v>
      </c>
      <c r="H378" s="356"/>
      <c r="I378" s="356"/>
      <c r="J378" s="356"/>
      <c r="K378" s="356"/>
      <c r="M378" s="581"/>
      <c r="N378" s="581"/>
      <c r="O378" s="581"/>
    </row>
    <row r="379" spans="1:15" ht="18.75">
      <c r="A379" s="319" t="str">
        <f>"Programme No &amp; Title : "&amp;'ZZZ-PG1.DBF'!B399</f>
        <v xml:space="preserve">Programme No &amp; Title : </v>
      </c>
      <c r="B379" s="319"/>
      <c r="C379" s="324"/>
      <c r="D379" s="319"/>
      <c r="E379" s="355"/>
      <c r="F379" s="355"/>
      <c r="G379" s="356"/>
      <c r="H379" s="356"/>
      <c r="I379" s="356"/>
      <c r="J379" s="356"/>
      <c r="K379" s="356"/>
      <c r="M379" s="581"/>
      <c r="N379" s="581"/>
      <c r="O379" s="581"/>
    </row>
    <row r="380" spans="1:15" ht="18.75">
      <c r="A380" s="319" t="str">
        <f>"Project No &amp; Title : "&amp;'ZZZ-PG1.DBF'!C399</f>
        <v xml:space="preserve">Project No &amp; Title : </v>
      </c>
      <c r="B380" s="319"/>
      <c r="C380" s="324"/>
      <c r="D380" s="319"/>
      <c r="E380" s="355"/>
      <c r="F380" s="355"/>
      <c r="G380" s="356"/>
      <c r="H380" s="356"/>
      <c r="I380" s="356"/>
      <c r="J380" s="356"/>
      <c r="K380" s="356"/>
      <c r="M380" s="581"/>
      <c r="N380" s="581"/>
      <c r="O380" s="581"/>
    </row>
    <row r="381" spans="1:15" ht="18.75">
      <c r="A381" s="356"/>
      <c r="B381" s="356"/>
      <c r="C381" s="580"/>
      <c r="D381" s="356"/>
      <c r="E381" s="356"/>
      <c r="F381" s="356"/>
      <c r="G381" s="356"/>
      <c r="H381" s="356"/>
      <c r="I381" s="356"/>
      <c r="J381" s="356"/>
      <c r="K381" s="356"/>
      <c r="M381" s="555" t="s">
        <v>7</v>
      </c>
      <c r="N381" s="581"/>
      <c r="O381" s="581"/>
    </row>
    <row r="382" spans="1:15" ht="15" customHeight="1">
      <c r="A382" s="939" t="s">
        <v>75</v>
      </c>
      <c r="B382" s="353"/>
      <c r="C382" s="968" t="s">
        <v>76</v>
      </c>
      <c r="D382" s="969"/>
      <c r="E382" s="969"/>
      <c r="F382" s="969"/>
      <c r="G382" s="970"/>
      <c r="H382" s="939" t="s">
        <v>77</v>
      </c>
      <c r="I382" s="939"/>
      <c r="J382" s="939"/>
      <c r="K382" s="968" t="s">
        <v>78</v>
      </c>
      <c r="L382" s="969"/>
      <c r="M382" s="970"/>
      <c r="N382" s="322"/>
      <c r="O382" s="322"/>
    </row>
    <row r="383" spans="1:15" ht="71.25">
      <c r="A383" s="940"/>
      <c r="B383" s="582" t="s">
        <v>0</v>
      </c>
      <c r="C383" s="971" t="s">
        <v>79</v>
      </c>
      <c r="D383" s="351" t="s">
        <v>415</v>
      </c>
      <c r="E383" s="351" t="s">
        <v>292</v>
      </c>
      <c r="F383" s="351" t="s">
        <v>676</v>
      </c>
      <c r="G383" s="351" t="s">
        <v>284</v>
      </c>
      <c r="H383" s="351" t="s">
        <v>377</v>
      </c>
      <c r="I383" s="351" t="s">
        <v>473</v>
      </c>
      <c r="J383" s="351" t="s">
        <v>80</v>
      </c>
      <c r="K383" s="351" t="s">
        <v>81</v>
      </c>
      <c r="L383" s="351" t="s">
        <v>82</v>
      </c>
      <c r="M383" s="351" t="s">
        <v>608</v>
      </c>
      <c r="N383" s="322"/>
      <c r="O383" s="322"/>
    </row>
    <row r="384" spans="1:15">
      <c r="A384" s="941"/>
      <c r="B384" s="583"/>
      <c r="C384" s="971"/>
      <c r="D384" s="584" t="s">
        <v>41</v>
      </c>
      <c r="E384" s="584" t="s">
        <v>42</v>
      </c>
      <c r="F384" s="585" t="s">
        <v>83</v>
      </c>
      <c r="G384" s="585" t="s">
        <v>84</v>
      </c>
      <c r="H384" s="584" t="s">
        <v>45</v>
      </c>
      <c r="I384" s="584" t="s">
        <v>46</v>
      </c>
      <c r="J384" s="585" t="s">
        <v>372</v>
      </c>
      <c r="K384" s="584" t="s">
        <v>373</v>
      </c>
      <c r="L384" s="585" t="s">
        <v>374</v>
      </c>
      <c r="M384" s="586"/>
      <c r="N384" s="322"/>
      <c r="O384" s="322"/>
    </row>
    <row r="385" spans="1:15">
      <c r="A385" s="564" t="s">
        <v>85</v>
      </c>
      <c r="B385" s="564"/>
      <c r="C385" s="328"/>
      <c r="D385" s="587"/>
      <c r="E385" s="587"/>
      <c r="F385" s="588"/>
      <c r="G385" s="587"/>
      <c r="H385" s="587"/>
      <c r="I385" s="587"/>
      <c r="J385" s="587"/>
      <c r="K385" s="587"/>
      <c r="L385" s="587"/>
      <c r="M385" s="587"/>
      <c r="N385" s="322"/>
      <c r="O385" s="322"/>
    </row>
    <row r="386" spans="1:15">
      <c r="A386" s="564"/>
      <c r="B386" s="564"/>
      <c r="C386" s="328"/>
      <c r="D386" s="587"/>
      <c r="E386" s="587"/>
      <c r="F386" s="588"/>
      <c r="G386" s="587"/>
      <c r="H386" s="587"/>
      <c r="I386" s="587"/>
      <c r="J386" s="587"/>
      <c r="K386" s="587"/>
      <c r="L386" s="587"/>
      <c r="M386" s="587"/>
      <c r="N386" s="322"/>
      <c r="O386" s="322"/>
    </row>
    <row r="387" spans="1:15" ht="45">
      <c r="A387" s="589" t="s">
        <v>768</v>
      </c>
      <c r="B387" s="590" t="s">
        <v>669</v>
      </c>
      <c r="C387" s="328"/>
      <c r="D387" s="587"/>
      <c r="E387" s="587"/>
      <c r="F387" s="587"/>
      <c r="G387" s="587"/>
      <c r="H387" s="587"/>
      <c r="I387" s="587"/>
      <c r="J387" s="587"/>
      <c r="K387" s="587"/>
      <c r="L387" s="587"/>
      <c r="M387" s="587"/>
      <c r="N387" s="322"/>
      <c r="O387" s="322"/>
    </row>
    <row r="388" spans="1:15">
      <c r="A388" s="564" t="s">
        <v>66</v>
      </c>
      <c r="B388" s="591"/>
      <c r="C388" s="328"/>
      <c r="D388" s="587"/>
      <c r="E388" s="587"/>
      <c r="F388" s="587"/>
      <c r="G388" s="587"/>
      <c r="H388" s="587"/>
      <c r="I388" s="587"/>
      <c r="J388" s="587"/>
      <c r="K388" s="587"/>
      <c r="L388" s="587"/>
      <c r="M388" s="587"/>
      <c r="N388" s="322"/>
      <c r="O388" s="322"/>
    </row>
    <row r="389" spans="1:15">
      <c r="A389" s="225" t="s">
        <v>86</v>
      </c>
      <c r="B389" s="590"/>
      <c r="C389" s="592">
        <f>'ZZZ-PG1.DBF'!H399</f>
        <v>0</v>
      </c>
      <c r="D389" s="593">
        <f>'ZZZ-PG1.DBF'!I399</f>
        <v>0</v>
      </c>
      <c r="E389" s="593">
        <f>'ZZZ-PG1.DBF'!J399</f>
        <v>0</v>
      </c>
      <c r="F389" s="593">
        <f>'ZZZ-PG1.DBF'!K399</f>
        <v>0</v>
      </c>
      <c r="G389" s="593">
        <f>'ZZZ-PG1.DBF'!L399</f>
        <v>0</v>
      </c>
      <c r="H389" s="593">
        <f>'ZZZ-PG1.DBF'!M399</f>
        <v>0</v>
      </c>
      <c r="I389" s="593">
        <f>'ZZZ-PG1.DBF'!N399</f>
        <v>0</v>
      </c>
      <c r="J389" s="593">
        <f>'ZZZ-PG1.DBF'!O399</f>
        <v>0</v>
      </c>
      <c r="K389" s="593">
        <f>'ZZZ-PG1.DBF'!P399</f>
        <v>0</v>
      </c>
      <c r="L389" s="593">
        <f>'ZZZ-PG1.DBF'!Q399</f>
        <v>0</v>
      </c>
      <c r="M389" s="593">
        <f>'ZZZ-PG1.DBF'!R399</f>
        <v>0</v>
      </c>
      <c r="N389" s="322"/>
      <c r="O389" s="322"/>
    </row>
    <row r="390" spans="1:15">
      <c r="A390" s="225" t="s">
        <v>87</v>
      </c>
      <c r="B390" s="590"/>
      <c r="C390" s="592">
        <f>'ZZZ-PG1.DBF'!H400</f>
        <v>0</v>
      </c>
      <c r="D390" s="593">
        <f>'ZZZ-PG1.DBF'!I400</f>
        <v>0</v>
      </c>
      <c r="E390" s="593">
        <f>'ZZZ-PG1.DBF'!J400</f>
        <v>0</v>
      </c>
      <c r="F390" s="593">
        <f>'ZZZ-PG1.DBF'!K400</f>
        <v>0</v>
      </c>
      <c r="G390" s="593">
        <f>'ZZZ-PG1.DBF'!L400</f>
        <v>0</v>
      </c>
      <c r="H390" s="593">
        <f>'ZZZ-PG1.DBF'!M400</f>
        <v>0</v>
      </c>
      <c r="I390" s="593">
        <f>'ZZZ-PG1.DBF'!N400</f>
        <v>0</v>
      </c>
      <c r="J390" s="593">
        <f>'ZZZ-PG1.DBF'!O400</f>
        <v>0</v>
      </c>
      <c r="K390" s="593">
        <f>'ZZZ-PG1.DBF'!P400</f>
        <v>0</v>
      </c>
      <c r="L390" s="593">
        <f>'ZZZ-PG1.DBF'!Q400</f>
        <v>0</v>
      </c>
      <c r="M390" s="593">
        <f>'ZZZ-PG1.DBF'!R400</f>
        <v>0</v>
      </c>
      <c r="N390" s="322"/>
      <c r="O390" s="322"/>
    </row>
    <row r="391" spans="1:15">
      <c r="A391" s="225" t="s">
        <v>88</v>
      </c>
      <c r="B391" s="590"/>
      <c r="C391" s="592">
        <f>'ZZZ-PG1.DBF'!H401</f>
        <v>0</v>
      </c>
      <c r="D391" s="593">
        <f>'ZZZ-PG1.DBF'!I401</f>
        <v>0</v>
      </c>
      <c r="E391" s="593">
        <f>'ZZZ-PG1.DBF'!J401</f>
        <v>0</v>
      </c>
      <c r="F391" s="593">
        <f>'ZZZ-PG1.DBF'!K401</f>
        <v>0</v>
      </c>
      <c r="G391" s="593">
        <f>'ZZZ-PG1.DBF'!L401</f>
        <v>0</v>
      </c>
      <c r="H391" s="593">
        <f>'ZZZ-PG1.DBF'!M401</f>
        <v>0</v>
      </c>
      <c r="I391" s="593">
        <f>'ZZZ-PG1.DBF'!N401</f>
        <v>0</v>
      </c>
      <c r="J391" s="593">
        <f>'ZZZ-PG1.DBF'!O401</f>
        <v>0</v>
      </c>
      <c r="K391" s="593">
        <f>'ZZZ-PG1.DBF'!P401</f>
        <v>0</v>
      </c>
      <c r="L391" s="593">
        <f>'ZZZ-PG1.DBF'!Q401</f>
        <v>0</v>
      </c>
      <c r="M391" s="593">
        <f>'ZZZ-PG1.DBF'!R401</f>
        <v>0</v>
      </c>
      <c r="N391" s="322"/>
      <c r="O391" s="322"/>
    </row>
    <row r="392" spans="1:15">
      <c r="A392" s="589" t="s">
        <v>112</v>
      </c>
      <c r="B392" s="590"/>
      <c r="C392" s="592" t="s">
        <v>33</v>
      </c>
      <c r="D392" s="594">
        <f>'ZZZ-PG1.DBF'!I402</f>
        <v>0</v>
      </c>
      <c r="E392" s="594">
        <f>'ZZZ-PG1.DBF'!J402</f>
        <v>0</v>
      </c>
      <c r="F392" s="594">
        <f>'ZZZ-PG1.DBF'!K402</f>
        <v>0</v>
      </c>
      <c r="G392" s="594">
        <f>'ZZZ-PG1.DBF'!L402</f>
        <v>0</v>
      </c>
      <c r="H392" s="594">
        <f>'ZZZ-PG1.DBF'!M402</f>
        <v>0</v>
      </c>
      <c r="I392" s="594">
        <f>'ZZZ-PG1.DBF'!N402</f>
        <v>0</v>
      </c>
      <c r="J392" s="594">
        <f>'ZZZ-PG1.DBF'!O402</f>
        <v>0</v>
      </c>
      <c r="K392" s="594">
        <f>'ZZZ-PG1.DBF'!P402</f>
        <v>0</v>
      </c>
      <c r="L392" s="594">
        <f>'ZZZ-PG1.DBF'!Q402</f>
        <v>0</v>
      </c>
      <c r="M392" s="594">
        <f>'ZZZ-PG1.DBF'!R402</f>
        <v>0</v>
      </c>
      <c r="N392" s="322"/>
      <c r="O392" s="322"/>
    </row>
    <row r="393" spans="1:15" ht="30">
      <c r="A393" s="589" t="s">
        <v>769</v>
      </c>
      <c r="B393" s="590" t="s">
        <v>670</v>
      </c>
      <c r="C393" s="592"/>
      <c r="D393" s="593"/>
      <c r="E393" s="593"/>
      <c r="F393" s="593"/>
      <c r="G393" s="593"/>
      <c r="H393" s="593"/>
      <c r="I393" s="593"/>
      <c r="J393" s="593"/>
      <c r="K393" s="593"/>
      <c r="L393" s="593"/>
      <c r="M393" s="593"/>
      <c r="N393" s="322"/>
      <c r="O393" s="322"/>
    </row>
    <row r="394" spans="1:15">
      <c r="A394" s="564" t="s">
        <v>67</v>
      </c>
      <c r="B394" s="591"/>
      <c r="C394" s="592"/>
      <c r="D394" s="593"/>
      <c r="E394" s="593"/>
      <c r="F394" s="593"/>
      <c r="G394" s="593"/>
      <c r="H394" s="593"/>
      <c r="I394" s="593"/>
      <c r="J394" s="593"/>
      <c r="K394" s="593"/>
      <c r="L394" s="593"/>
      <c r="M394" s="593"/>
      <c r="N394" s="322"/>
      <c r="O394" s="322"/>
    </row>
    <row r="395" spans="1:15">
      <c r="A395" s="595" t="s">
        <v>89</v>
      </c>
      <c r="B395" s="596"/>
      <c r="C395" s="592">
        <f>'ZZZ-PG1.DBF'!H405</f>
        <v>0</v>
      </c>
      <c r="D395" s="593">
        <f>'ZZZ-PG1.DBF'!I405</f>
        <v>0</v>
      </c>
      <c r="E395" s="593">
        <f>'ZZZ-PG1.DBF'!J405</f>
        <v>0</v>
      </c>
      <c r="F395" s="593">
        <f>'ZZZ-PG1.DBF'!K405</f>
        <v>0</v>
      </c>
      <c r="G395" s="593">
        <f>'ZZZ-PG1.DBF'!L405</f>
        <v>0</v>
      </c>
      <c r="H395" s="593">
        <f>'ZZZ-PG1.DBF'!M405</f>
        <v>0</v>
      </c>
      <c r="I395" s="593">
        <f>'ZZZ-PG1.DBF'!N405</f>
        <v>0</v>
      </c>
      <c r="J395" s="593">
        <f>'ZZZ-PG1.DBF'!O405</f>
        <v>0</v>
      </c>
      <c r="K395" s="593">
        <f>'ZZZ-PG1.DBF'!P405</f>
        <v>0</v>
      </c>
      <c r="L395" s="593">
        <f>'ZZZ-PG1.DBF'!Q405</f>
        <v>0</v>
      </c>
      <c r="M395" s="593">
        <f>'ZZZ-PG1.DBF'!R405</f>
        <v>0</v>
      </c>
      <c r="N395" s="322"/>
      <c r="O395" s="322"/>
    </row>
    <row r="396" spans="1:15">
      <c r="A396" s="566" t="s">
        <v>90</v>
      </c>
      <c r="B396" s="596"/>
      <c r="C396" s="592">
        <f>'ZZZ-PG1.DBF'!H406</f>
        <v>0</v>
      </c>
      <c r="D396" s="593">
        <f>'ZZZ-PG1.DBF'!I406</f>
        <v>0</v>
      </c>
      <c r="E396" s="593">
        <f>'ZZZ-PG1.DBF'!J406</f>
        <v>0</v>
      </c>
      <c r="F396" s="593">
        <f>'ZZZ-PG1.DBF'!K406</f>
        <v>0</v>
      </c>
      <c r="G396" s="593">
        <f>'ZZZ-PG1.DBF'!L406</f>
        <v>0</v>
      </c>
      <c r="H396" s="593">
        <f>'ZZZ-PG1.DBF'!M406</f>
        <v>0</v>
      </c>
      <c r="I396" s="593">
        <f>'ZZZ-PG1.DBF'!N406</f>
        <v>0</v>
      </c>
      <c r="J396" s="593">
        <f>'ZZZ-PG1.DBF'!O406</f>
        <v>0</v>
      </c>
      <c r="K396" s="593">
        <f>'ZZZ-PG1.DBF'!P406</f>
        <v>0</v>
      </c>
      <c r="L396" s="593">
        <f>'ZZZ-PG1.DBF'!Q406</f>
        <v>0</v>
      </c>
      <c r="M396" s="593">
        <f>'ZZZ-PG1.DBF'!R406</f>
        <v>0</v>
      </c>
      <c r="N396" s="322"/>
      <c r="O396" s="322"/>
    </row>
    <row r="397" spans="1:15">
      <c r="A397" s="597" t="s">
        <v>91</v>
      </c>
      <c r="B397" s="596"/>
      <c r="C397" s="592" t="s">
        <v>33</v>
      </c>
      <c r="D397" s="594">
        <f>'ZZZ-PG1.DBF'!I407</f>
        <v>0</v>
      </c>
      <c r="E397" s="594">
        <f>'ZZZ-PG1.DBF'!J407</f>
        <v>0</v>
      </c>
      <c r="F397" s="594">
        <f>'ZZZ-PG1.DBF'!K407</f>
        <v>0</v>
      </c>
      <c r="G397" s="594">
        <f>'ZZZ-PG1.DBF'!L407</f>
        <v>0</v>
      </c>
      <c r="H397" s="594">
        <f>'ZZZ-PG1.DBF'!M407</f>
        <v>0</v>
      </c>
      <c r="I397" s="594">
        <f>'ZZZ-PG1.DBF'!N407</f>
        <v>0</v>
      </c>
      <c r="J397" s="594">
        <f>'ZZZ-PG1.DBF'!O407</f>
        <v>0</v>
      </c>
      <c r="K397" s="594">
        <f>'ZZZ-PG1.DBF'!P407</f>
        <v>0</v>
      </c>
      <c r="L397" s="594">
        <f>'ZZZ-PG1.DBF'!Q407</f>
        <v>0</v>
      </c>
      <c r="M397" s="593">
        <f>'ZZZ-PG1.DBF'!R407</f>
        <v>0</v>
      </c>
      <c r="N397" s="322"/>
      <c r="O397" s="322"/>
    </row>
    <row r="398" spans="1:15">
      <c r="A398" s="597"/>
      <c r="B398" s="596"/>
      <c r="C398" s="598"/>
      <c r="D398" s="593"/>
      <c r="E398" s="593"/>
      <c r="F398" s="593"/>
      <c r="G398" s="593"/>
      <c r="H398" s="593"/>
      <c r="I398" s="593"/>
      <c r="J398" s="593"/>
      <c r="K398" s="593"/>
      <c r="L398" s="593"/>
      <c r="M398" s="593"/>
      <c r="N398" s="322"/>
      <c r="O398" s="322"/>
    </row>
    <row r="399" spans="1:15">
      <c r="A399" s="599" t="s">
        <v>92</v>
      </c>
      <c r="B399" s="600"/>
      <c r="C399" s="598"/>
      <c r="D399" s="593"/>
      <c r="E399" s="593"/>
      <c r="F399" s="593"/>
      <c r="G399" s="593"/>
      <c r="H399" s="593"/>
      <c r="I399" s="593"/>
      <c r="J399" s="593"/>
      <c r="K399" s="593"/>
      <c r="L399" s="593"/>
      <c r="M399" s="593"/>
      <c r="N399" s="322"/>
      <c r="O399" s="322"/>
    </row>
    <row r="400" spans="1:15">
      <c r="A400" s="566" t="s">
        <v>93</v>
      </c>
      <c r="B400" s="596"/>
      <c r="C400" s="592">
        <f>'ZZZ-PG1.DBF'!H410</f>
        <v>0</v>
      </c>
      <c r="D400" s="593">
        <f>'ZZZ-PG1.DBF'!I410</f>
        <v>0</v>
      </c>
      <c r="E400" s="593">
        <f>'ZZZ-PG1.DBF'!J410</f>
        <v>0</v>
      </c>
      <c r="F400" s="593">
        <f>'ZZZ-PG1.DBF'!K410</f>
        <v>0</v>
      </c>
      <c r="G400" s="593">
        <f>'ZZZ-PG1.DBF'!L410</f>
        <v>0</v>
      </c>
      <c r="H400" s="593">
        <f>'ZZZ-PG1.DBF'!M410</f>
        <v>0</v>
      </c>
      <c r="I400" s="593">
        <f>'ZZZ-PG1.DBF'!N410</f>
        <v>0</v>
      </c>
      <c r="J400" s="593">
        <f>'ZZZ-PG1.DBF'!O410</f>
        <v>0</v>
      </c>
      <c r="K400" s="593">
        <f>'ZZZ-PG1.DBF'!P410</f>
        <v>0</v>
      </c>
      <c r="L400" s="593">
        <f>'ZZZ-PG1.DBF'!Q410</f>
        <v>0</v>
      </c>
      <c r="M400" s="593">
        <f>'ZZZ-PG1.DBF'!R410</f>
        <v>0</v>
      </c>
      <c r="N400" s="322"/>
      <c r="O400" s="322"/>
    </row>
    <row r="401" spans="1:15">
      <c r="A401" s="601" t="s">
        <v>94</v>
      </c>
      <c r="B401" s="596"/>
      <c r="C401" s="592">
        <f>'ZZZ-PG1.DBF'!H411</f>
        <v>0</v>
      </c>
      <c r="D401" s="593">
        <f>'ZZZ-PG1.DBF'!I411</f>
        <v>0</v>
      </c>
      <c r="E401" s="593">
        <f>'ZZZ-PG1.DBF'!J411</f>
        <v>0</v>
      </c>
      <c r="F401" s="593">
        <f>'ZZZ-PG1.DBF'!K411</f>
        <v>0</v>
      </c>
      <c r="G401" s="593">
        <f>'ZZZ-PG1.DBF'!L411</f>
        <v>0</v>
      </c>
      <c r="H401" s="593">
        <f>'ZZZ-PG1.DBF'!M411</f>
        <v>0</v>
      </c>
      <c r="I401" s="593">
        <f>'ZZZ-PG1.DBF'!N411</f>
        <v>0</v>
      </c>
      <c r="J401" s="593">
        <f>'ZZZ-PG1.DBF'!O411</f>
        <v>0</v>
      </c>
      <c r="K401" s="593">
        <f>'ZZZ-PG1.DBF'!P411</f>
        <v>0</v>
      </c>
      <c r="L401" s="593">
        <f>'ZZZ-PG1.DBF'!Q411</f>
        <v>0</v>
      </c>
      <c r="M401" s="593">
        <f>'ZZZ-PG1.DBF'!R411</f>
        <v>0</v>
      </c>
      <c r="N401" s="322"/>
      <c r="O401" s="322"/>
    </row>
    <row r="402" spans="1:15">
      <c r="A402" s="567" t="s">
        <v>95</v>
      </c>
      <c r="B402" s="596"/>
      <c r="C402" s="592">
        <f>'ZZZ-PG1.DBF'!H412</f>
        <v>0</v>
      </c>
      <c r="D402" s="593">
        <f>'ZZZ-PG1.DBF'!I412</f>
        <v>0</v>
      </c>
      <c r="E402" s="593">
        <f>'ZZZ-PG1.DBF'!J412</f>
        <v>0</v>
      </c>
      <c r="F402" s="593">
        <f>'ZZZ-PG1.DBF'!K412</f>
        <v>0</v>
      </c>
      <c r="G402" s="593">
        <f>'ZZZ-PG1.DBF'!L412</f>
        <v>0</v>
      </c>
      <c r="H402" s="593">
        <f>'ZZZ-PG1.DBF'!M412</f>
        <v>0</v>
      </c>
      <c r="I402" s="593">
        <f>'ZZZ-PG1.DBF'!N412</f>
        <v>0</v>
      </c>
      <c r="J402" s="593">
        <f>'ZZZ-PG1.DBF'!O412</f>
        <v>0</v>
      </c>
      <c r="K402" s="593">
        <f>'ZZZ-PG1.DBF'!P412</f>
        <v>0</v>
      </c>
      <c r="L402" s="593">
        <f>'ZZZ-PG1.DBF'!Q412</f>
        <v>0</v>
      </c>
      <c r="M402" s="593">
        <f>'ZZZ-PG1.DBF'!R412</f>
        <v>0</v>
      </c>
      <c r="N402" s="322"/>
      <c r="O402" s="322"/>
    </row>
    <row r="403" spans="1:15">
      <c r="A403" s="225" t="s">
        <v>96</v>
      </c>
      <c r="B403" s="590"/>
      <c r="C403" s="592">
        <f>'ZZZ-PG1.DBF'!H413</f>
        <v>0</v>
      </c>
      <c r="D403" s="593">
        <f>'ZZZ-PG1.DBF'!I413</f>
        <v>0</v>
      </c>
      <c r="E403" s="593">
        <f>'ZZZ-PG1.DBF'!J413</f>
        <v>0</v>
      </c>
      <c r="F403" s="593">
        <f>'ZZZ-PG1.DBF'!K413</f>
        <v>0</v>
      </c>
      <c r="G403" s="593">
        <f>'ZZZ-PG1.DBF'!L413</f>
        <v>0</v>
      </c>
      <c r="H403" s="593">
        <f>'ZZZ-PG1.DBF'!M413</f>
        <v>0</v>
      </c>
      <c r="I403" s="593">
        <f>'ZZZ-PG1.DBF'!N413</f>
        <v>0</v>
      </c>
      <c r="J403" s="593">
        <f>'ZZZ-PG1.DBF'!O413</f>
        <v>0</v>
      </c>
      <c r="K403" s="593">
        <f>'ZZZ-PG1.DBF'!P413</f>
        <v>0</v>
      </c>
      <c r="L403" s="593">
        <f>'ZZZ-PG1.DBF'!Q413</f>
        <v>0</v>
      </c>
      <c r="M403" s="593">
        <f>'ZZZ-PG1.DBF'!R413</f>
        <v>0</v>
      </c>
      <c r="N403" s="322"/>
      <c r="O403" s="322"/>
    </row>
    <row r="404" spans="1:15">
      <c r="A404" s="225" t="s">
        <v>97</v>
      </c>
      <c r="B404" s="590"/>
      <c r="C404" s="592">
        <f>'ZZZ-PG1.DBF'!H414</f>
        <v>0</v>
      </c>
      <c r="D404" s="593">
        <f>'ZZZ-PG1.DBF'!I414</f>
        <v>0</v>
      </c>
      <c r="E404" s="593">
        <f>'ZZZ-PG1.DBF'!J414</f>
        <v>0</v>
      </c>
      <c r="F404" s="593">
        <f>'ZZZ-PG1.DBF'!K414</f>
        <v>0</v>
      </c>
      <c r="G404" s="593">
        <f>'ZZZ-PG1.DBF'!L414</f>
        <v>0</v>
      </c>
      <c r="H404" s="593">
        <f>'ZZZ-PG1.DBF'!M414</f>
        <v>0</v>
      </c>
      <c r="I404" s="593">
        <f>'ZZZ-PG1.DBF'!N414</f>
        <v>0</v>
      </c>
      <c r="J404" s="593">
        <f>'ZZZ-PG1.DBF'!O414</f>
        <v>0</v>
      </c>
      <c r="K404" s="593">
        <f>'ZZZ-PG1.DBF'!P414</f>
        <v>0</v>
      </c>
      <c r="L404" s="593">
        <f>'ZZZ-PG1.DBF'!Q414</f>
        <v>0</v>
      </c>
      <c r="M404" s="593">
        <f>'ZZZ-PG1.DBF'!R414</f>
        <v>0</v>
      </c>
      <c r="N404" s="322"/>
      <c r="O404" s="322"/>
    </row>
    <row r="405" spans="1:15">
      <c r="A405" s="569" t="s">
        <v>474</v>
      </c>
      <c r="B405" s="590"/>
      <c r="C405" s="592">
        <f>'ZZZ-PG1.DBF'!H415</f>
        <v>0</v>
      </c>
      <c r="D405" s="593">
        <f>'ZZZ-PG1.DBF'!I415</f>
        <v>0</v>
      </c>
      <c r="E405" s="593">
        <f>'ZZZ-PG1.DBF'!J415</f>
        <v>0</v>
      </c>
      <c r="F405" s="593">
        <f>'ZZZ-PG1.DBF'!K415</f>
        <v>0</v>
      </c>
      <c r="G405" s="593">
        <f>'ZZZ-PG1.DBF'!L415</f>
        <v>0</v>
      </c>
      <c r="H405" s="593">
        <f>'ZZZ-PG1.DBF'!M415</f>
        <v>0</v>
      </c>
      <c r="I405" s="593">
        <f>'ZZZ-PG1.DBF'!N415</f>
        <v>0</v>
      </c>
      <c r="J405" s="593">
        <f>'ZZZ-PG1.DBF'!O415</f>
        <v>0</v>
      </c>
      <c r="K405" s="593">
        <f>'ZZZ-PG1.DBF'!P415</f>
        <v>0</v>
      </c>
      <c r="L405" s="593">
        <f>'ZZZ-PG1.DBF'!Q415</f>
        <v>0</v>
      </c>
      <c r="M405" s="593">
        <f>'ZZZ-PG1.DBF'!R415</f>
        <v>0</v>
      </c>
      <c r="N405" s="322"/>
      <c r="O405" s="322"/>
    </row>
    <row r="406" spans="1:15">
      <c r="A406" s="589" t="s">
        <v>98</v>
      </c>
      <c r="B406" s="590"/>
      <c r="C406" s="592" t="s">
        <v>33</v>
      </c>
      <c r="D406" s="594">
        <f>'ZZZ-PG1.DBF'!I416</f>
        <v>0</v>
      </c>
      <c r="E406" s="594">
        <f>'ZZZ-PG1.DBF'!J416</f>
        <v>0</v>
      </c>
      <c r="F406" s="594">
        <f>'ZZZ-PG1.DBF'!K416</f>
        <v>0</v>
      </c>
      <c r="G406" s="594">
        <f>'ZZZ-PG1.DBF'!L416</f>
        <v>0</v>
      </c>
      <c r="H406" s="594">
        <f>'ZZZ-PG1.DBF'!M416</f>
        <v>0</v>
      </c>
      <c r="I406" s="594">
        <f>'ZZZ-PG1.DBF'!N416</f>
        <v>0</v>
      </c>
      <c r="J406" s="594">
        <f>'ZZZ-PG1.DBF'!O416</f>
        <v>0</v>
      </c>
      <c r="K406" s="594">
        <f>'ZZZ-PG1.DBF'!P416</f>
        <v>0</v>
      </c>
      <c r="L406" s="594">
        <f>'ZZZ-PG1.DBF'!Q416</f>
        <v>0</v>
      </c>
      <c r="M406" s="593">
        <f>'ZZZ-PG1.DBF'!R416</f>
        <v>0</v>
      </c>
      <c r="N406" s="322"/>
      <c r="O406" s="322"/>
    </row>
    <row r="407" spans="1:15">
      <c r="A407" s="589"/>
      <c r="B407" s="590"/>
      <c r="C407" s="592"/>
      <c r="D407" s="593"/>
      <c r="E407" s="593"/>
      <c r="F407" s="593"/>
      <c r="G407" s="593"/>
      <c r="H407" s="593"/>
      <c r="I407" s="593"/>
      <c r="J407" s="593"/>
      <c r="K407" s="593"/>
      <c r="L407" s="593"/>
      <c r="M407" s="593"/>
      <c r="N407" s="322"/>
      <c r="O407" s="322"/>
    </row>
    <row r="408" spans="1:15">
      <c r="A408" s="564" t="s">
        <v>68</v>
      </c>
      <c r="B408" s="591"/>
      <c r="C408" s="592"/>
      <c r="D408" s="593"/>
      <c r="E408" s="593"/>
      <c r="F408" s="593"/>
      <c r="G408" s="593"/>
      <c r="H408" s="593"/>
      <c r="I408" s="593"/>
      <c r="J408" s="593"/>
      <c r="K408" s="593"/>
      <c r="L408" s="593"/>
      <c r="M408" s="593"/>
      <c r="N408" s="322"/>
      <c r="O408" s="322"/>
    </row>
    <row r="409" spans="1:15">
      <c r="A409" s="225" t="s">
        <v>99</v>
      </c>
      <c r="B409" s="590"/>
      <c r="C409" s="592">
        <f>'ZZZ-PG1.DBF'!H419</f>
        <v>0</v>
      </c>
      <c r="D409" s="593">
        <f>'ZZZ-PG1.DBF'!I419</f>
        <v>0</v>
      </c>
      <c r="E409" s="593">
        <f>'ZZZ-PG1.DBF'!J419</f>
        <v>0</v>
      </c>
      <c r="F409" s="593">
        <f>'ZZZ-PG1.DBF'!K419</f>
        <v>0</v>
      </c>
      <c r="G409" s="593">
        <f>'ZZZ-PG1.DBF'!L419</f>
        <v>0</v>
      </c>
      <c r="H409" s="593">
        <f>'ZZZ-PG1.DBF'!M419</f>
        <v>0</v>
      </c>
      <c r="I409" s="593">
        <f>'ZZZ-PG1.DBF'!N419</f>
        <v>0</v>
      </c>
      <c r="J409" s="593">
        <f>'ZZZ-PG1.DBF'!O419</f>
        <v>0</v>
      </c>
      <c r="K409" s="593">
        <f>'ZZZ-PG1.DBF'!P419</f>
        <v>0</v>
      </c>
      <c r="L409" s="593">
        <f>'ZZZ-PG1.DBF'!Q419</f>
        <v>0</v>
      </c>
      <c r="M409" s="593">
        <f>'ZZZ-PG1.DBF'!R419</f>
        <v>0</v>
      </c>
      <c r="N409" s="322"/>
      <c r="O409" s="322"/>
    </row>
    <row r="410" spans="1:15">
      <c r="A410" s="225" t="s">
        <v>100</v>
      </c>
      <c r="B410" s="590"/>
      <c r="C410" s="592">
        <f>'ZZZ-PG1.DBF'!H420</f>
        <v>0</v>
      </c>
      <c r="D410" s="593">
        <f>'ZZZ-PG1.DBF'!I420</f>
        <v>0</v>
      </c>
      <c r="E410" s="593">
        <f>'ZZZ-PG1.DBF'!J420</f>
        <v>0</v>
      </c>
      <c r="F410" s="593">
        <f>'ZZZ-PG1.DBF'!K420</f>
        <v>0</v>
      </c>
      <c r="G410" s="593">
        <f>'ZZZ-PG1.DBF'!L420</f>
        <v>0</v>
      </c>
      <c r="H410" s="593">
        <f>'ZZZ-PG1.DBF'!M420</f>
        <v>0</v>
      </c>
      <c r="I410" s="593">
        <f>'ZZZ-PG1.DBF'!N420</f>
        <v>0</v>
      </c>
      <c r="J410" s="593">
        <f>'ZZZ-PG1.DBF'!O420</f>
        <v>0</v>
      </c>
      <c r="K410" s="593">
        <f>'ZZZ-PG1.DBF'!P420</f>
        <v>0</v>
      </c>
      <c r="L410" s="593">
        <f>'ZZZ-PG1.DBF'!Q420</f>
        <v>0</v>
      </c>
      <c r="M410" s="593">
        <f>'ZZZ-PG1.DBF'!R420</f>
        <v>0</v>
      </c>
      <c r="N410" s="322"/>
      <c r="O410" s="322"/>
    </row>
    <row r="411" spans="1:15">
      <c r="A411" s="225" t="s">
        <v>101</v>
      </c>
      <c r="B411" s="590"/>
      <c r="C411" s="592">
        <f>'ZZZ-PG1.DBF'!H421</f>
        <v>0</v>
      </c>
      <c r="D411" s="593">
        <f>'ZZZ-PG1.DBF'!I421</f>
        <v>0</v>
      </c>
      <c r="E411" s="593">
        <f>'ZZZ-PG1.DBF'!J421</f>
        <v>0</v>
      </c>
      <c r="F411" s="593">
        <f>'ZZZ-PG1.DBF'!K421</f>
        <v>0</v>
      </c>
      <c r="G411" s="593">
        <f>'ZZZ-PG1.DBF'!L421</f>
        <v>0</v>
      </c>
      <c r="H411" s="593">
        <f>'ZZZ-PG1.DBF'!M421</f>
        <v>0</v>
      </c>
      <c r="I411" s="593">
        <f>'ZZZ-PG1.DBF'!N421</f>
        <v>0</v>
      </c>
      <c r="J411" s="593">
        <f>'ZZZ-PG1.DBF'!O421</f>
        <v>0</v>
      </c>
      <c r="K411" s="593">
        <f>'ZZZ-PG1.DBF'!P421</f>
        <v>0</v>
      </c>
      <c r="L411" s="593">
        <f>'ZZZ-PG1.DBF'!Q421</f>
        <v>0</v>
      </c>
      <c r="M411" s="593">
        <f>'ZZZ-PG1.DBF'!R421</f>
        <v>0</v>
      </c>
      <c r="N411" s="322"/>
      <c r="O411" s="322"/>
    </row>
    <row r="412" spans="1:15">
      <c r="A412" s="569" t="s">
        <v>476</v>
      </c>
      <c r="B412" s="590"/>
      <c r="C412" s="592">
        <f>'ZZZ-PG1.DBF'!H422</f>
        <v>0</v>
      </c>
      <c r="D412" s="593">
        <f>'ZZZ-PG1.DBF'!I422</f>
        <v>0</v>
      </c>
      <c r="E412" s="593">
        <f>'ZZZ-PG1.DBF'!J422</f>
        <v>0</v>
      </c>
      <c r="F412" s="593">
        <f>'ZZZ-PG1.DBF'!K422</f>
        <v>0</v>
      </c>
      <c r="G412" s="593">
        <f>'ZZZ-PG1.DBF'!L422</f>
        <v>0</v>
      </c>
      <c r="H412" s="593">
        <f>'ZZZ-PG1.DBF'!M422</f>
        <v>0</v>
      </c>
      <c r="I412" s="593">
        <f>'ZZZ-PG1.DBF'!N422</f>
        <v>0</v>
      </c>
      <c r="J412" s="593">
        <f>'ZZZ-PG1.DBF'!O422</f>
        <v>0</v>
      </c>
      <c r="K412" s="593">
        <f>'ZZZ-PG1.DBF'!P422</f>
        <v>0</v>
      </c>
      <c r="L412" s="593">
        <f>'ZZZ-PG1.DBF'!Q422</f>
        <v>0</v>
      </c>
      <c r="M412" s="593">
        <f>'ZZZ-PG1.DBF'!R422</f>
        <v>0</v>
      </c>
      <c r="N412" s="322"/>
      <c r="O412" s="322"/>
    </row>
    <row r="413" spans="1:15">
      <c r="A413" s="569" t="s">
        <v>585</v>
      </c>
      <c r="B413" s="590"/>
      <c r="C413" s="592">
        <f>'ZZZ-PG1.DBF'!H423</f>
        <v>0</v>
      </c>
      <c r="D413" s="593">
        <f>'ZZZ-PG1.DBF'!I423</f>
        <v>0</v>
      </c>
      <c r="E413" s="593">
        <f>'ZZZ-PG1.DBF'!J423</f>
        <v>0</v>
      </c>
      <c r="F413" s="593">
        <f>'ZZZ-PG1.DBF'!K423</f>
        <v>0</v>
      </c>
      <c r="G413" s="593">
        <f>'ZZZ-PG1.DBF'!L423</f>
        <v>0</v>
      </c>
      <c r="H413" s="593">
        <f>'ZZZ-PG1.DBF'!M423</f>
        <v>0</v>
      </c>
      <c r="I413" s="593">
        <f>'ZZZ-PG1.DBF'!N423</f>
        <v>0</v>
      </c>
      <c r="J413" s="593">
        <f>'ZZZ-PG1.DBF'!O423</f>
        <v>0</v>
      </c>
      <c r="K413" s="593">
        <f>'ZZZ-PG1.DBF'!P423</f>
        <v>0</v>
      </c>
      <c r="L413" s="593">
        <f>'ZZZ-PG1.DBF'!Q423</f>
        <v>0</v>
      </c>
      <c r="M413" s="593">
        <f>'ZZZ-PG1.DBF'!R423</f>
        <v>0</v>
      </c>
      <c r="N413" s="322"/>
      <c r="O413" s="322"/>
    </row>
    <row r="414" spans="1:15">
      <c r="A414" s="569" t="s">
        <v>477</v>
      </c>
      <c r="B414" s="590"/>
      <c r="C414" s="592">
        <f>'ZZZ-PG1.DBF'!H424</f>
        <v>0</v>
      </c>
      <c r="D414" s="593">
        <f>'ZZZ-PG1.DBF'!I424</f>
        <v>0</v>
      </c>
      <c r="E414" s="593">
        <f>'ZZZ-PG1.DBF'!J424</f>
        <v>0</v>
      </c>
      <c r="F414" s="593">
        <f>'ZZZ-PG1.DBF'!K424</f>
        <v>0</v>
      </c>
      <c r="G414" s="593">
        <f>'ZZZ-PG1.DBF'!L424</f>
        <v>0</v>
      </c>
      <c r="H414" s="593">
        <f>'ZZZ-PG1.DBF'!M424</f>
        <v>0</v>
      </c>
      <c r="I414" s="593">
        <f>'ZZZ-PG1.DBF'!N424</f>
        <v>0</v>
      </c>
      <c r="J414" s="593">
        <f>'ZZZ-PG1.DBF'!O424</f>
        <v>0</v>
      </c>
      <c r="K414" s="593">
        <f>'ZZZ-PG1.DBF'!P424</f>
        <v>0</v>
      </c>
      <c r="L414" s="593">
        <f>'ZZZ-PG1.DBF'!Q424</f>
        <v>0</v>
      </c>
      <c r="M414" s="593">
        <f>'ZZZ-PG1.DBF'!R424</f>
        <v>0</v>
      </c>
      <c r="N414" s="322"/>
      <c r="O414" s="322"/>
    </row>
    <row r="415" spans="1:15">
      <c r="A415" s="589" t="s">
        <v>102</v>
      </c>
      <c r="B415" s="590"/>
      <c r="C415" s="592" t="s">
        <v>33</v>
      </c>
      <c r="D415" s="594">
        <f>'ZZZ-PG1.DBF'!I425</f>
        <v>0</v>
      </c>
      <c r="E415" s="594">
        <f>'ZZZ-PG1.DBF'!J425</f>
        <v>0</v>
      </c>
      <c r="F415" s="594">
        <f>'ZZZ-PG1.DBF'!K425</f>
        <v>0</v>
      </c>
      <c r="G415" s="594">
        <f>'ZZZ-PG1.DBF'!L425</f>
        <v>0</v>
      </c>
      <c r="H415" s="594">
        <f>'ZZZ-PG1.DBF'!M425</f>
        <v>0</v>
      </c>
      <c r="I415" s="594">
        <f>'ZZZ-PG1.DBF'!N425</f>
        <v>0</v>
      </c>
      <c r="J415" s="594">
        <f>'ZZZ-PG1.DBF'!O425</f>
        <v>0</v>
      </c>
      <c r="K415" s="594">
        <f>'ZZZ-PG1.DBF'!P425</f>
        <v>0</v>
      </c>
      <c r="L415" s="594">
        <f>'ZZZ-PG1.DBF'!Q425</f>
        <v>0</v>
      </c>
      <c r="M415" s="593">
        <f>'ZZZ-PG1.DBF'!R425</f>
        <v>0</v>
      </c>
      <c r="N415" s="322"/>
      <c r="O415" s="322"/>
    </row>
    <row r="416" spans="1:15">
      <c r="A416" s="589"/>
      <c r="B416" s="590"/>
      <c r="C416" s="592"/>
      <c r="D416" s="603"/>
      <c r="E416" s="593"/>
      <c r="F416" s="593"/>
      <c r="G416" s="593"/>
      <c r="H416" s="593"/>
      <c r="I416" s="593"/>
      <c r="J416" s="593"/>
      <c r="K416" s="593"/>
      <c r="L416" s="593"/>
      <c r="M416" s="593"/>
      <c r="N416" s="322"/>
      <c r="O416" s="322"/>
    </row>
    <row r="417" spans="1:15">
      <c r="A417" s="564" t="s">
        <v>69</v>
      </c>
      <c r="B417" s="591"/>
      <c r="C417" s="592"/>
      <c r="D417" s="603"/>
      <c r="E417" s="593"/>
      <c r="F417" s="593"/>
      <c r="G417" s="593"/>
      <c r="H417" s="593"/>
      <c r="I417" s="593"/>
      <c r="J417" s="593"/>
      <c r="K417" s="593"/>
      <c r="L417" s="593"/>
      <c r="M417" s="593"/>
      <c r="N417" s="322"/>
      <c r="O417" s="322"/>
    </row>
    <row r="418" spans="1:15">
      <c r="A418" s="225" t="s">
        <v>103</v>
      </c>
      <c r="B418" s="590"/>
      <c r="C418" s="592">
        <f>'ZZZ-PG1.DBF'!H428</f>
        <v>0</v>
      </c>
      <c r="D418" s="593">
        <f>'ZZZ-PG1.DBF'!I428</f>
        <v>0</v>
      </c>
      <c r="E418" s="593">
        <f>'ZZZ-PG1.DBF'!J428</f>
        <v>0</v>
      </c>
      <c r="F418" s="593">
        <f>'ZZZ-PG1.DBF'!K428</f>
        <v>0</v>
      </c>
      <c r="G418" s="593">
        <f>'ZZZ-PG1.DBF'!L428</f>
        <v>0</v>
      </c>
      <c r="H418" s="593">
        <f>'ZZZ-PG1.DBF'!M428</f>
        <v>0</v>
      </c>
      <c r="I418" s="593">
        <f>'ZZZ-PG1.DBF'!N428</f>
        <v>0</v>
      </c>
      <c r="J418" s="593">
        <f>'ZZZ-PG1.DBF'!O428</f>
        <v>0</v>
      </c>
      <c r="K418" s="593">
        <f>'ZZZ-PG1.DBF'!P428</f>
        <v>0</v>
      </c>
      <c r="L418" s="593">
        <f>'ZZZ-PG1.DBF'!Q428</f>
        <v>0</v>
      </c>
      <c r="M418" s="593">
        <f>'ZZZ-PG1.DBF'!R428</f>
        <v>0</v>
      </c>
      <c r="N418" s="322"/>
      <c r="O418" s="322"/>
    </row>
    <row r="419" spans="1:15">
      <c r="A419" s="225" t="s">
        <v>104</v>
      </c>
      <c r="B419" s="590"/>
      <c r="C419" s="592">
        <f>'ZZZ-PG1.DBF'!H429</f>
        <v>0</v>
      </c>
      <c r="D419" s="593">
        <f>'ZZZ-PG1.DBF'!I429</f>
        <v>0</v>
      </c>
      <c r="E419" s="593">
        <f>'ZZZ-PG1.DBF'!J429</f>
        <v>0</v>
      </c>
      <c r="F419" s="593">
        <f>'ZZZ-PG1.DBF'!K429</f>
        <v>0</v>
      </c>
      <c r="G419" s="593">
        <f>'ZZZ-PG1.DBF'!L429</f>
        <v>0</v>
      </c>
      <c r="H419" s="593">
        <f>'ZZZ-PG1.DBF'!M429</f>
        <v>0</v>
      </c>
      <c r="I419" s="593">
        <f>'ZZZ-PG1.DBF'!N429</f>
        <v>0</v>
      </c>
      <c r="J419" s="593">
        <f>'ZZZ-PG1.DBF'!O429</f>
        <v>0</v>
      </c>
      <c r="K419" s="593">
        <f>'ZZZ-PG1.DBF'!P429</f>
        <v>0</v>
      </c>
      <c r="L419" s="593">
        <f>'ZZZ-PG1.DBF'!Q429</f>
        <v>0</v>
      </c>
      <c r="M419" s="593">
        <f>'ZZZ-PG1.DBF'!R429</f>
        <v>0</v>
      </c>
      <c r="N419" s="322"/>
      <c r="O419" s="322"/>
    </row>
    <row r="420" spans="1:15">
      <c r="A420" s="225" t="s">
        <v>105</v>
      </c>
      <c r="B420" s="590"/>
      <c r="C420" s="592">
        <f>'ZZZ-PG1.DBF'!H430</f>
        <v>0</v>
      </c>
      <c r="D420" s="593">
        <f>'ZZZ-PG1.DBF'!I430</f>
        <v>0</v>
      </c>
      <c r="E420" s="593">
        <f>'ZZZ-PG1.DBF'!J430</f>
        <v>0</v>
      </c>
      <c r="F420" s="593">
        <f>'ZZZ-PG1.DBF'!K430</f>
        <v>0</v>
      </c>
      <c r="G420" s="593">
        <f>'ZZZ-PG1.DBF'!L430</f>
        <v>0</v>
      </c>
      <c r="H420" s="593">
        <f>'ZZZ-PG1.DBF'!M430</f>
        <v>0</v>
      </c>
      <c r="I420" s="593">
        <f>'ZZZ-PG1.DBF'!N430</f>
        <v>0</v>
      </c>
      <c r="J420" s="593">
        <f>'ZZZ-PG1.DBF'!O430</f>
        <v>0</v>
      </c>
      <c r="K420" s="593">
        <f>'ZZZ-PG1.DBF'!P430</f>
        <v>0</v>
      </c>
      <c r="L420" s="593">
        <f>'ZZZ-PG1.DBF'!Q430</f>
        <v>0</v>
      </c>
      <c r="M420" s="593">
        <f>'ZZZ-PG1.DBF'!R430</f>
        <v>0</v>
      </c>
      <c r="N420" s="322"/>
      <c r="O420" s="322"/>
    </row>
    <row r="421" spans="1:15">
      <c r="A421" s="225" t="s">
        <v>106</v>
      </c>
      <c r="B421" s="590"/>
      <c r="C421" s="592">
        <f>'ZZZ-PG1.DBF'!H431</f>
        <v>0</v>
      </c>
      <c r="D421" s="593">
        <f>'ZZZ-PG1.DBF'!I431</f>
        <v>0</v>
      </c>
      <c r="E421" s="593">
        <f>'ZZZ-PG1.DBF'!J431</f>
        <v>0</v>
      </c>
      <c r="F421" s="593">
        <f>'ZZZ-PG1.DBF'!K431</f>
        <v>0</v>
      </c>
      <c r="G421" s="593">
        <f>'ZZZ-PG1.DBF'!L431</f>
        <v>0</v>
      </c>
      <c r="H421" s="593">
        <f>'ZZZ-PG1.DBF'!M431</f>
        <v>0</v>
      </c>
      <c r="I421" s="593">
        <f>'ZZZ-PG1.DBF'!N431</f>
        <v>0</v>
      </c>
      <c r="J421" s="593">
        <f>'ZZZ-PG1.DBF'!O431</f>
        <v>0</v>
      </c>
      <c r="K421" s="593">
        <f>'ZZZ-PG1.DBF'!P431</f>
        <v>0</v>
      </c>
      <c r="L421" s="593">
        <f>'ZZZ-PG1.DBF'!Q431</f>
        <v>0</v>
      </c>
      <c r="M421" s="593">
        <f>'ZZZ-PG1.DBF'!R431</f>
        <v>0</v>
      </c>
      <c r="N421" s="322"/>
      <c r="O421" s="322"/>
    </row>
    <row r="422" spans="1:15">
      <c r="A422" s="569" t="s">
        <v>586</v>
      </c>
      <c r="B422" s="590"/>
      <c r="C422" s="592">
        <f>'ZZZ-PG1.DBF'!H432</f>
        <v>0</v>
      </c>
      <c r="D422" s="593">
        <f>'ZZZ-PG1.DBF'!I432</f>
        <v>0</v>
      </c>
      <c r="E422" s="593">
        <f>'ZZZ-PG1.DBF'!J432</f>
        <v>0</v>
      </c>
      <c r="F422" s="593">
        <f>'ZZZ-PG1.DBF'!K432</f>
        <v>0</v>
      </c>
      <c r="G422" s="593">
        <f>'ZZZ-PG1.DBF'!L432</f>
        <v>0</v>
      </c>
      <c r="H422" s="593">
        <f>'ZZZ-PG1.DBF'!M432</f>
        <v>0</v>
      </c>
      <c r="I422" s="593">
        <f>'ZZZ-PG1.DBF'!N432</f>
        <v>0</v>
      </c>
      <c r="J422" s="593">
        <f>'ZZZ-PG1.DBF'!O432</f>
        <v>0</v>
      </c>
      <c r="K422" s="593">
        <f>'ZZZ-PG1.DBF'!P432</f>
        <v>0</v>
      </c>
      <c r="L422" s="593">
        <f>'ZZZ-PG1.DBF'!Q432</f>
        <v>0</v>
      </c>
      <c r="M422" s="593">
        <f>'ZZZ-PG1.DBF'!R432</f>
        <v>0</v>
      </c>
      <c r="N422" s="322"/>
      <c r="O422" s="322"/>
    </row>
    <row r="423" spans="1:15">
      <c r="A423" s="225" t="s">
        <v>379</v>
      </c>
      <c r="B423" s="590"/>
      <c r="C423" s="592">
        <f>'ZZZ-PG1.DBF'!H433</f>
        <v>0</v>
      </c>
      <c r="D423" s="593">
        <f>'ZZZ-PG1.DBF'!I433</f>
        <v>0</v>
      </c>
      <c r="E423" s="593">
        <f>'ZZZ-PG1.DBF'!J433</f>
        <v>0</v>
      </c>
      <c r="F423" s="593">
        <f>'ZZZ-PG1.DBF'!K433</f>
        <v>0</v>
      </c>
      <c r="G423" s="593">
        <f>'ZZZ-PG1.DBF'!L433</f>
        <v>0</v>
      </c>
      <c r="H423" s="593">
        <f>'ZZZ-PG1.DBF'!M433</f>
        <v>0</v>
      </c>
      <c r="I423" s="593">
        <f>'ZZZ-PG1.DBF'!N433</f>
        <v>0</v>
      </c>
      <c r="J423" s="593">
        <f>'ZZZ-PG1.DBF'!O433</f>
        <v>0</v>
      </c>
      <c r="K423" s="593">
        <f>'ZZZ-PG1.DBF'!P433</f>
        <v>0</v>
      </c>
      <c r="L423" s="593">
        <f>'ZZZ-PG1.DBF'!Q433</f>
        <v>0</v>
      </c>
      <c r="M423" s="593">
        <f>'ZZZ-PG1.DBF'!R433</f>
        <v>0</v>
      </c>
      <c r="N423" s="322"/>
      <c r="O423" s="322"/>
    </row>
    <row r="424" spans="1:15">
      <c r="A424" s="569" t="s">
        <v>590</v>
      </c>
      <c r="B424" s="590"/>
      <c r="C424" s="592">
        <f>'ZZZ-PG1.DBF'!H434</f>
        <v>0</v>
      </c>
      <c r="D424" s="593">
        <f>'ZZZ-PG1.DBF'!I434</f>
        <v>0</v>
      </c>
      <c r="E424" s="593">
        <f>'ZZZ-PG1.DBF'!J434</f>
        <v>0</v>
      </c>
      <c r="F424" s="593">
        <f>'ZZZ-PG1.DBF'!K434</f>
        <v>0</v>
      </c>
      <c r="G424" s="593">
        <f>'ZZZ-PG1.DBF'!L434</f>
        <v>0</v>
      </c>
      <c r="H424" s="593">
        <f>'ZZZ-PG1.DBF'!M434</f>
        <v>0</v>
      </c>
      <c r="I424" s="593">
        <f>'ZZZ-PG1.DBF'!N434</f>
        <v>0</v>
      </c>
      <c r="J424" s="593">
        <f>'ZZZ-PG1.DBF'!O434</f>
        <v>0</v>
      </c>
      <c r="K424" s="593">
        <f>'ZZZ-PG1.DBF'!P434</f>
        <v>0</v>
      </c>
      <c r="L424" s="593">
        <f>'ZZZ-PG1.DBF'!Q434</f>
        <v>0</v>
      </c>
      <c r="M424" s="593">
        <f>'ZZZ-PG1.DBF'!R434</f>
        <v>0</v>
      </c>
      <c r="N424" s="322"/>
      <c r="O424" s="322"/>
    </row>
    <row r="425" spans="1:15">
      <c r="A425" s="571" t="s">
        <v>589</v>
      </c>
      <c r="B425" s="604"/>
      <c r="C425" s="592">
        <f>'ZZZ-PG1.DBF'!H435</f>
        <v>0</v>
      </c>
      <c r="D425" s="593">
        <f>'ZZZ-PG1.DBF'!I435</f>
        <v>0</v>
      </c>
      <c r="E425" s="593">
        <f>'ZZZ-PG1.DBF'!J435</f>
        <v>0</v>
      </c>
      <c r="F425" s="593">
        <f>'ZZZ-PG1.DBF'!K435</f>
        <v>0</v>
      </c>
      <c r="G425" s="593">
        <f>'ZZZ-PG1.DBF'!L435</f>
        <v>0</v>
      </c>
      <c r="H425" s="593">
        <f>'ZZZ-PG1.DBF'!M435</f>
        <v>0</v>
      </c>
      <c r="I425" s="593">
        <f>'ZZZ-PG1.DBF'!N435</f>
        <v>0</v>
      </c>
      <c r="J425" s="593">
        <f>'ZZZ-PG1.DBF'!O435</f>
        <v>0</v>
      </c>
      <c r="K425" s="593">
        <f>'ZZZ-PG1.DBF'!P435</f>
        <v>0</v>
      </c>
      <c r="L425" s="593">
        <f>'ZZZ-PG1.DBF'!Q435</f>
        <v>0</v>
      </c>
      <c r="M425" s="593">
        <f>'ZZZ-PG1.DBF'!R435</f>
        <v>0</v>
      </c>
      <c r="N425" s="322"/>
      <c r="O425" s="322"/>
    </row>
    <row r="426" spans="1:15">
      <c r="A426" s="572" t="s">
        <v>361</v>
      </c>
      <c r="B426" s="605"/>
      <c r="C426" s="592">
        <f>'ZZZ-PG1.DBF'!H436</f>
        <v>0</v>
      </c>
      <c r="D426" s="593">
        <f>'ZZZ-PG1.DBF'!I436</f>
        <v>0</v>
      </c>
      <c r="E426" s="593">
        <f>'ZZZ-PG1.DBF'!J436</f>
        <v>0</v>
      </c>
      <c r="F426" s="593">
        <f>'ZZZ-PG1.DBF'!K436</f>
        <v>0</v>
      </c>
      <c r="G426" s="593">
        <f>'ZZZ-PG1.DBF'!L436</f>
        <v>0</v>
      </c>
      <c r="H426" s="593">
        <f>'ZZZ-PG1.DBF'!M436</f>
        <v>0</v>
      </c>
      <c r="I426" s="593">
        <f>'ZZZ-PG1.DBF'!N436</f>
        <v>0</v>
      </c>
      <c r="J426" s="593">
        <f>'ZZZ-PG1.DBF'!O436</f>
        <v>0</v>
      </c>
      <c r="K426" s="593">
        <f>'ZZZ-PG1.DBF'!P436</f>
        <v>0</v>
      </c>
      <c r="L426" s="593">
        <f>'ZZZ-PG1.DBF'!Q436</f>
        <v>0</v>
      </c>
      <c r="M426" s="593">
        <f>'ZZZ-PG1.DBF'!R436</f>
        <v>0</v>
      </c>
      <c r="N426" s="322"/>
      <c r="O426" s="322"/>
    </row>
    <row r="427" spans="1:15">
      <c r="A427" s="589" t="s">
        <v>216</v>
      </c>
      <c r="B427" s="590"/>
      <c r="C427" s="606" t="s">
        <v>33</v>
      </c>
      <c r="D427" s="594">
        <f>'ZZZ-PG1.DBF'!I437</f>
        <v>0</v>
      </c>
      <c r="E427" s="594">
        <f>'ZZZ-PG1.DBF'!J437</f>
        <v>0</v>
      </c>
      <c r="F427" s="594">
        <f>'ZZZ-PG1.DBF'!K437</f>
        <v>0</v>
      </c>
      <c r="G427" s="594">
        <f>'ZZZ-PG1.DBF'!L437</f>
        <v>0</v>
      </c>
      <c r="H427" s="594">
        <f>'ZZZ-PG1.DBF'!M437</f>
        <v>0</v>
      </c>
      <c r="I427" s="594">
        <f>'ZZZ-PG1.DBF'!N437</f>
        <v>0</v>
      </c>
      <c r="J427" s="594">
        <f>'ZZZ-PG1.DBF'!O437</f>
        <v>0</v>
      </c>
      <c r="K427" s="594">
        <f>'ZZZ-PG1.DBF'!P437</f>
        <v>0</v>
      </c>
      <c r="L427" s="594">
        <f>'ZZZ-PG1.DBF'!Q437</f>
        <v>0</v>
      </c>
      <c r="M427" s="593">
        <f>'ZZZ-PG1.DBF'!R437</f>
        <v>0</v>
      </c>
      <c r="N427" s="322"/>
      <c r="O427" s="322"/>
    </row>
    <row r="428" spans="1:15" ht="30.75" thickBot="1">
      <c r="A428" s="589" t="s">
        <v>334</v>
      </c>
      <c r="B428" s="590"/>
      <c r="C428" s="607" t="s">
        <v>33</v>
      </c>
      <c r="D428" s="608">
        <f>'ZZZ-PG1.DBF'!I438</f>
        <v>0</v>
      </c>
      <c r="E428" s="608">
        <f>'ZZZ-PG1.DBF'!J438</f>
        <v>0</v>
      </c>
      <c r="F428" s="608">
        <f>'ZZZ-PG1.DBF'!K438</f>
        <v>0</v>
      </c>
      <c r="G428" s="608">
        <f>'ZZZ-PG1.DBF'!L438</f>
        <v>0</v>
      </c>
      <c r="H428" s="608">
        <f>'ZZZ-PG1.DBF'!M438</f>
        <v>0</v>
      </c>
      <c r="I428" s="608">
        <f>'ZZZ-PG1.DBF'!N438</f>
        <v>0</v>
      </c>
      <c r="J428" s="608">
        <f>'ZZZ-PG1.DBF'!O438</f>
        <v>0</v>
      </c>
      <c r="K428" s="608">
        <f>'ZZZ-PG1.DBF'!P438</f>
        <v>0</v>
      </c>
      <c r="L428" s="608">
        <f>'ZZZ-PG1.DBF'!Q438</f>
        <v>0</v>
      </c>
      <c r="M428" s="609">
        <f>'ZZZ-PG1.DBF'!R438</f>
        <v>0</v>
      </c>
      <c r="N428" s="322"/>
      <c r="O428" s="322"/>
    </row>
    <row r="429" spans="1:15" ht="30">
      <c r="A429" s="589" t="s">
        <v>770</v>
      </c>
      <c r="B429" s="590" t="s">
        <v>671</v>
      </c>
      <c r="C429" s="592"/>
      <c r="D429" s="593"/>
      <c r="E429" s="593"/>
      <c r="F429" s="593"/>
      <c r="G429" s="593"/>
      <c r="H429" s="593"/>
      <c r="I429" s="593"/>
      <c r="J429" s="593"/>
      <c r="K429" s="593"/>
      <c r="L429" s="593"/>
      <c r="M429" s="593"/>
      <c r="N429" s="322"/>
      <c r="O429" s="322"/>
    </row>
    <row r="430" spans="1:15">
      <c r="A430" s="564" t="s">
        <v>70</v>
      </c>
      <c r="B430" s="591"/>
      <c r="C430" s="592"/>
      <c r="D430" s="593"/>
      <c r="E430" s="593"/>
      <c r="F430" s="593"/>
      <c r="G430" s="593"/>
      <c r="H430" s="593"/>
      <c r="I430" s="593"/>
      <c r="J430" s="593"/>
      <c r="K430" s="593"/>
      <c r="L430" s="593"/>
      <c r="M430" s="593"/>
      <c r="N430" s="322"/>
      <c r="O430" s="322"/>
    </row>
    <row r="431" spans="1:15">
      <c r="A431" s="225" t="s">
        <v>107</v>
      </c>
      <c r="B431" s="590"/>
      <c r="C431" s="592">
        <f>'ZZZ-PG1.DBF'!H441</f>
        <v>0</v>
      </c>
      <c r="D431" s="593">
        <f>'ZZZ-PG1.DBF'!I441</f>
        <v>0</v>
      </c>
      <c r="E431" s="593">
        <f>'ZZZ-PG1.DBF'!J441</f>
        <v>0</v>
      </c>
      <c r="F431" s="593">
        <f>'ZZZ-PG1.DBF'!K441</f>
        <v>0</v>
      </c>
      <c r="G431" s="593">
        <f>'ZZZ-PG1.DBF'!L441</f>
        <v>0</v>
      </c>
      <c r="H431" s="593">
        <f>'ZZZ-PG1.DBF'!M441</f>
        <v>0</v>
      </c>
      <c r="I431" s="593">
        <f>'ZZZ-PG1.DBF'!N441</f>
        <v>0</v>
      </c>
      <c r="J431" s="593">
        <f>'ZZZ-PG1.DBF'!O441</f>
        <v>0</v>
      </c>
      <c r="K431" s="593">
        <f>'ZZZ-PG1.DBF'!P441</f>
        <v>0</v>
      </c>
      <c r="L431" s="593">
        <f>'ZZZ-PG1.DBF'!Q441</f>
        <v>0</v>
      </c>
      <c r="M431" s="593">
        <f>'ZZZ-PG1.DBF'!R441</f>
        <v>0</v>
      </c>
      <c r="N431" s="322"/>
      <c r="O431" s="322"/>
    </row>
    <row r="432" spans="1:15">
      <c r="A432" s="569" t="s">
        <v>588</v>
      </c>
      <c r="B432" s="590"/>
      <c r="C432" s="592">
        <f>'ZZZ-PG1.DBF'!H442</f>
        <v>0</v>
      </c>
      <c r="D432" s="593">
        <f>'ZZZ-PG1.DBF'!I442</f>
        <v>0</v>
      </c>
      <c r="E432" s="593">
        <f>'ZZZ-PG1.DBF'!J442</f>
        <v>0</v>
      </c>
      <c r="F432" s="593">
        <f>'ZZZ-PG1.DBF'!K442</f>
        <v>0</v>
      </c>
      <c r="G432" s="593">
        <f>'ZZZ-PG1.DBF'!L442</f>
        <v>0</v>
      </c>
      <c r="H432" s="593">
        <f>'ZZZ-PG1.DBF'!M442</f>
        <v>0</v>
      </c>
      <c r="I432" s="593">
        <f>'ZZZ-PG1.DBF'!N442</f>
        <v>0</v>
      </c>
      <c r="J432" s="593">
        <f>'ZZZ-PG1.DBF'!O442</f>
        <v>0</v>
      </c>
      <c r="K432" s="593">
        <f>'ZZZ-PG1.DBF'!P442</f>
        <v>0</v>
      </c>
      <c r="L432" s="593">
        <f>'ZZZ-PG1.DBF'!Q442</f>
        <v>0</v>
      </c>
      <c r="M432" s="593">
        <f>'ZZZ-PG1.DBF'!R442</f>
        <v>0</v>
      </c>
      <c r="N432" s="322"/>
      <c r="O432" s="322"/>
    </row>
    <row r="433" spans="1:15">
      <c r="A433" s="225" t="s">
        <v>108</v>
      </c>
      <c r="B433" s="590"/>
      <c r="C433" s="592">
        <f>'ZZZ-PG1.DBF'!H443</f>
        <v>0</v>
      </c>
      <c r="D433" s="593">
        <f>'ZZZ-PG1.DBF'!I443</f>
        <v>0</v>
      </c>
      <c r="E433" s="593">
        <f>'ZZZ-PG1.DBF'!J443</f>
        <v>0</v>
      </c>
      <c r="F433" s="593">
        <f>'ZZZ-PG1.DBF'!K443</f>
        <v>0</v>
      </c>
      <c r="G433" s="593">
        <f>'ZZZ-PG1.DBF'!L443</f>
        <v>0</v>
      </c>
      <c r="H433" s="593">
        <f>'ZZZ-PG1.DBF'!M443</f>
        <v>0</v>
      </c>
      <c r="I433" s="593">
        <f>'ZZZ-PG1.DBF'!N443</f>
        <v>0</v>
      </c>
      <c r="J433" s="593">
        <f>'ZZZ-PG1.DBF'!O443</f>
        <v>0</v>
      </c>
      <c r="K433" s="593">
        <f>'ZZZ-PG1.DBF'!P443</f>
        <v>0</v>
      </c>
      <c r="L433" s="593">
        <f>'ZZZ-PG1.DBF'!Q443</f>
        <v>0</v>
      </c>
      <c r="M433" s="593">
        <f>'ZZZ-PG1.DBF'!R443</f>
        <v>0</v>
      </c>
      <c r="N433" s="322"/>
      <c r="O433" s="322"/>
    </row>
    <row r="434" spans="1:15">
      <c r="A434" s="225" t="s">
        <v>109</v>
      </c>
      <c r="B434" s="590"/>
      <c r="C434" s="592">
        <f>'ZZZ-PG1.DBF'!H444</f>
        <v>0</v>
      </c>
      <c r="D434" s="593">
        <f>'ZZZ-PG1.DBF'!I444</f>
        <v>0</v>
      </c>
      <c r="E434" s="593">
        <f>'ZZZ-PG1.DBF'!J444</f>
        <v>0</v>
      </c>
      <c r="F434" s="593">
        <f>'ZZZ-PG1.DBF'!K444</f>
        <v>0</v>
      </c>
      <c r="G434" s="593">
        <f>'ZZZ-PG1.DBF'!L444</f>
        <v>0</v>
      </c>
      <c r="H434" s="593">
        <f>'ZZZ-PG1.DBF'!M444</f>
        <v>0</v>
      </c>
      <c r="I434" s="593">
        <f>'ZZZ-PG1.DBF'!N444</f>
        <v>0</v>
      </c>
      <c r="J434" s="593">
        <f>'ZZZ-PG1.DBF'!O444</f>
        <v>0</v>
      </c>
      <c r="K434" s="593">
        <f>'ZZZ-PG1.DBF'!P444</f>
        <v>0</v>
      </c>
      <c r="L434" s="593">
        <f>'ZZZ-PG1.DBF'!Q444</f>
        <v>0</v>
      </c>
      <c r="M434" s="593">
        <f>'ZZZ-PG1.DBF'!R444</f>
        <v>0</v>
      </c>
      <c r="N434" s="322"/>
      <c r="O434" s="322"/>
    </row>
    <row r="435" spans="1:15">
      <c r="A435" s="225" t="s">
        <v>110</v>
      </c>
      <c r="B435" s="590"/>
      <c r="C435" s="592">
        <f>'ZZZ-PG1.DBF'!H445</f>
        <v>0</v>
      </c>
      <c r="D435" s="593">
        <f>'ZZZ-PG1.DBF'!I445</f>
        <v>0</v>
      </c>
      <c r="E435" s="593">
        <f>'ZZZ-PG1.DBF'!J445</f>
        <v>0</v>
      </c>
      <c r="F435" s="593">
        <f>'ZZZ-PG1.DBF'!K445</f>
        <v>0</v>
      </c>
      <c r="G435" s="593">
        <f>'ZZZ-PG1.DBF'!L445</f>
        <v>0</v>
      </c>
      <c r="H435" s="593">
        <f>'ZZZ-PG1.DBF'!M445</f>
        <v>0</v>
      </c>
      <c r="I435" s="593">
        <f>'ZZZ-PG1.DBF'!N445</f>
        <v>0</v>
      </c>
      <c r="J435" s="593">
        <f>'ZZZ-PG1.DBF'!O445</f>
        <v>0</v>
      </c>
      <c r="K435" s="593">
        <f>'ZZZ-PG1.DBF'!P445</f>
        <v>0</v>
      </c>
      <c r="L435" s="593">
        <f>'ZZZ-PG1.DBF'!Q445</f>
        <v>0</v>
      </c>
      <c r="M435" s="593">
        <f>'ZZZ-PG1.DBF'!R445</f>
        <v>0</v>
      </c>
      <c r="N435" s="322"/>
      <c r="O435" s="322"/>
    </row>
    <row r="436" spans="1:15">
      <c r="A436" s="225" t="s">
        <v>111</v>
      </c>
      <c r="B436" s="590"/>
      <c r="C436" s="592">
        <f>'ZZZ-PG1.DBF'!H446</f>
        <v>0</v>
      </c>
      <c r="D436" s="593">
        <f>'ZZZ-PG1.DBF'!I446</f>
        <v>0</v>
      </c>
      <c r="E436" s="593">
        <f>'ZZZ-PG1.DBF'!J446</f>
        <v>0</v>
      </c>
      <c r="F436" s="593">
        <f>'ZZZ-PG1.DBF'!K446</f>
        <v>0</v>
      </c>
      <c r="G436" s="593">
        <f>'ZZZ-PG1.DBF'!L446</f>
        <v>0</v>
      </c>
      <c r="H436" s="593">
        <f>'ZZZ-PG1.DBF'!M446</f>
        <v>0</v>
      </c>
      <c r="I436" s="593">
        <f>'ZZZ-PG1.DBF'!N446</f>
        <v>0</v>
      </c>
      <c r="J436" s="593">
        <f>'ZZZ-PG1.DBF'!O446</f>
        <v>0</v>
      </c>
      <c r="K436" s="593">
        <f>'ZZZ-PG1.DBF'!P446</f>
        <v>0</v>
      </c>
      <c r="L436" s="593">
        <f>'ZZZ-PG1.DBF'!Q446</f>
        <v>0</v>
      </c>
      <c r="M436" s="593">
        <f>'ZZZ-PG1.DBF'!R446</f>
        <v>0</v>
      </c>
      <c r="N436" s="322"/>
      <c r="O436" s="322"/>
    </row>
    <row r="437" spans="1:15">
      <c r="A437" s="569" t="s">
        <v>591</v>
      </c>
      <c r="B437" s="590"/>
      <c r="C437" s="592">
        <f>'ZZZ-PG1.DBF'!H447</f>
        <v>0</v>
      </c>
      <c r="D437" s="593">
        <f>'ZZZ-PG1.DBF'!I447</f>
        <v>0</v>
      </c>
      <c r="E437" s="593">
        <f>'ZZZ-PG1.DBF'!J447</f>
        <v>0</v>
      </c>
      <c r="F437" s="593">
        <f>'ZZZ-PG1.DBF'!K447</f>
        <v>0</v>
      </c>
      <c r="G437" s="593">
        <f>'ZZZ-PG1.DBF'!L447</f>
        <v>0</v>
      </c>
      <c r="H437" s="593">
        <f>'ZZZ-PG1.DBF'!M447</f>
        <v>0</v>
      </c>
      <c r="I437" s="593">
        <f>'ZZZ-PG1.DBF'!N447</f>
        <v>0</v>
      </c>
      <c r="J437" s="593">
        <f>'ZZZ-PG1.DBF'!O447</f>
        <v>0</v>
      </c>
      <c r="K437" s="593">
        <f>'ZZZ-PG1.DBF'!P447</f>
        <v>0</v>
      </c>
      <c r="L437" s="593">
        <f>'ZZZ-PG1.DBF'!Q447</f>
        <v>0</v>
      </c>
      <c r="M437" s="593">
        <f>'ZZZ-PG1.DBF'!R447</f>
        <v>0</v>
      </c>
      <c r="N437" s="322"/>
      <c r="O437" s="322"/>
    </row>
    <row r="438" spans="1:15">
      <c r="A438" s="569" t="s">
        <v>592</v>
      </c>
      <c r="B438" s="590"/>
      <c r="C438" s="592">
        <f>'ZZZ-PG1.DBF'!H448</f>
        <v>0</v>
      </c>
      <c r="D438" s="593">
        <f>'ZZZ-PG1.DBF'!I448</f>
        <v>0</v>
      </c>
      <c r="E438" s="593">
        <f>'ZZZ-PG1.DBF'!J448</f>
        <v>0</v>
      </c>
      <c r="F438" s="593">
        <f>'ZZZ-PG1.DBF'!K448</f>
        <v>0</v>
      </c>
      <c r="G438" s="593">
        <f>'ZZZ-PG1.DBF'!L448</f>
        <v>0</v>
      </c>
      <c r="H438" s="593">
        <f>'ZZZ-PG1.DBF'!M448</f>
        <v>0</v>
      </c>
      <c r="I438" s="593">
        <f>'ZZZ-PG1.DBF'!N448</f>
        <v>0</v>
      </c>
      <c r="J438" s="593">
        <f>'ZZZ-PG1.DBF'!O448</f>
        <v>0</v>
      </c>
      <c r="K438" s="593">
        <f>'ZZZ-PG1.DBF'!P448</f>
        <v>0</v>
      </c>
      <c r="L438" s="593">
        <f>'ZZZ-PG1.DBF'!Q448</f>
        <v>0</v>
      </c>
      <c r="M438" s="593">
        <f>'ZZZ-PG1.DBF'!R448</f>
        <v>0</v>
      </c>
      <c r="N438" s="322"/>
      <c r="O438" s="322"/>
    </row>
    <row r="439" spans="1:15">
      <c r="A439" s="589" t="s">
        <v>112</v>
      </c>
      <c r="B439" s="590"/>
      <c r="C439" s="592" t="s">
        <v>33</v>
      </c>
      <c r="D439" s="594">
        <f>'ZZZ-PG1.DBF'!I449</f>
        <v>0</v>
      </c>
      <c r="E439" s="594">
        <f>'ZZZ-PG1.DBF'!J449</f>
        <v>0</v>
      </c>
      <c r="F439" s="594">
        <f>'ZZZ-PG1.DBF'!K449</f>
        <v>0</v>
      </c>
      <c r="G439" s="594">
        <f>'ZZZ-PG1.DBF'!L449</f>
        <v>0</v>
      </c>
      <c r="H439" s="594">
        <f>'ZZZ-PG1.DBF'!M449</f>
        <v>0</v>
      </c>
      <c r="I439" s="594">
        <f>'ZZZ-PG1.DBF'!N449</f>
        <v>0</v>
      </c>
      <c r="J439" s="594">
        <f>'ZZZ-PG1.DBF'!O449</f>
        <v>0</v>
      </c>
      <c r="K439" s="594">
        <f>'ZZZ-PG1.DBF'!P449</f>
        <v>0</v>
      </c>
      <c r="L439" s="594">
        <f>'ZZZ-PG1.DBF'!Q449</f>
        <v>0</v>
      </c>
      <c r="M439" s="594">
        <f>'ZZZ-PG1.DBF'!R449</f>
        <v>0</v>
      </c>
      <c r="N439" s="322"/>
      <c r="O439" s="322"/>
    </row>
    <row r="440" spans="1:15">
      <c r="A440" s="589"/>
      <c r="B440" s="590"/>
      <c r="C440" s="592"/>
      <c r="D440" s="593"/>
      <c r="E440" s="593"/>
      <c r="F440" s="593"/>
      <c r="G440" s="593"/>
      <c r="H440" s="593"/>
      <c r="I440" s="593"/>
      <c r="J440" s="593"/>
      <c r="K440" s="593"/>
      <c r="L440" s="593"/>
      <c r="M440" s="593"/>
      <c r="N440" s="322"/>
      <c r="O440" s="322"/>
    </row>
    <row r="441" spans="1:15">
      <c r="A441" s="564" t="s">
        <v>575</v>
      </c>
      <c r="B441" s="591"/>
      <c r="C441" s="592"/>
      <c r="D441" s="593"/>
      <c r="E441" s="593"/>
      <c r="F441" s="593"/>
      <c r="G441" s="593"/>
      <c r="H441" s="593"/>
      <c r="I441" s="593"/>
      <c r="J441" s="593"/>
      <c r="K441" s="593"/>
      <c r="L441" s="593"/>
      <c r="M441" s="593"/>
      <c r="N441" s="322"/>
      <c r="O441" s="322"/>
    </row>
    <row r="442" spans="1:15">
      <c r="A442" s="225" t="s">
        <v>113</v>
      </c>
      <c r="B442" s="590"/>
      <c r="C442" s="592">
        <f>'ZZZ-PG1.DBF'!H452</f>
        <v>0</v>
      </c>
      <c r="D442" s="593">
        <f>'ZZZ-PG1.DBF'!I452</f>
        <v>0</v>
      </c>
      <c r="E442" s="593">
        <f>'ZZZ-PG1.DBF'!J452</f>
        <v>0</v>
      </c>
      <c r="F442" s="593">
        <f>'ZZZ-PG1.DBF'!K452</f>
        <v>0</v>
      </c>
      <c r="G442" s="593">
        <f>'ZZZ-PG1.DBF'!L452</f>
        <v>0</v>
      </c>
      <c r="H442" s="593">
        <f>'ZZZ-PG1.DBF'!M452</f>
        <v>0</v>
      </c>
      <c r="I442" s="593">
        <f>'ZZZ-PG1.DBF'!N452</f>
        <v>0</v>
      </c>
      <c r="J442" s="593">
        <f>'ZZZ-PG1.DBF'!O452</f>
        <v>0</v>
      </c>
      <c r="K442" s="593">
        <f>'ZZZ-PG1.DBF'!P452</f>
        <v>0</v>
      </c>
      <c r="L442" s="593">
        <f>'ZZZ-PG1.DBF'!Q452</f>
        <v>0</v>
      </c>
      <c r="M442" s="593">
        <f>'ZZZ-PG1.DBF'!R452</f>
        <v>0</v>
      </c>
      <c r="N442" s="322"/>
      <c r="O442" s="322"/>
    </row>
    <row r="443" spans="1:15">
      <c r="A443" s="569" t="s">
        <v>479</v>
      </c>
      <c r="B443" s="590"/>
      <c r="C443" s="592">
        <f>'ZZZ-PG1.DBF'!H453</f>
        <v>0</v>
      </c>
      <c r="D443" s="593">
        <f>'ZZZ-PG1.DBF'!I453</f>
        <v>0</v>
      </c>
      <c r="E443" s="593">
        <f>'ZZZ-PG1.DBF'!J453</f>
        <v>0</v>
      </c>
      <c r="F443" s="593">
        <f>'ZZZ-PG1.DBF'!K453</f>
        <v>0</v>
      </c>
      <c r="G443" s="593">
        <f>'ZZZ-PG1.DBF'!L453</f>
        <v>0</v>
      </c>
      <c r="H443" s="593">
        <f>'ZZZ-PG1.DBF'!M453</f>
        <v>0</v>
      </c>
      <c r="I443" s="593">
        <f>'ZZZ-PG1.DBF'!N453</f>
        <v>0</v>
      </c>
      <c r="J443" s="593">
        <f>'ZZZ-PG1.DBF'!O453</f>
        <v>0</v>
      </c>
      <c r="K443" s="593">
        <f>'ZZZ-PG1.DBF'!P453</f>
        <v>0</v>
      </c>
      <c r="L443" s="593">
        <f>'ZZZ-PG1.DBF'!Q453</f>
        <v>0</v>
      </c>
      <c r="M443" s="593">
        <f>'ZZZ-PG1.DBF'!R453</f>
        <v>0</v>
      </c>
      <c r="N443" s="322"/>
      <c r="O443" s="322"/>
    </row>
    <row r="444" spans="1:15">
      <c r="A444" s="569" t="s">
        <v>593</v>
      </c>
      <c r="B444" s="590"/>
      <c r="C444" s="592">
        <f>'ZZZ-PG1.DBF'!H454</f>
        <v>0</v>
      </c>
      <c r="D444" s="593">
        <f>'ZZZ-PG1.DBF'!I454</f>
        <v>0</v>
      </c>
      <c r="E444" s="593">
        <f>'ZZZ-PG1.DBF'!J454</f>
        <v>0</v>
      </c>
      <c r="F444" s="593">
        <f>'ZZZ-PG1.DBF'!K454</f>
        <v>0</v>
      </c>
      <c r="G444" s="593">
        <f>'ZZZ-PG1.DBF'!L454</f>
        <v>0</v>
      </c>
      <c r="H444" s="593">
        <f>'ZZZ-PG1.DBF'!M454</f>
        <v>0</v>
      </c>
      <c r="I444" s="593">
        <f>'ZZZ-PG1.DBF'!N454</f>
        <v>0</v>
      </c>
      <c r="J444" s="593">
        <f>'ZZZ-PG1.DBF'!O454</f>
        <v>0</v>
      </c>
      <c r="K444" s="593">
        <f>'ZZZ-PG1.DBF'!P454</f>
        <v>0</v>
      </c>
      <c r="L444" s="593">
        <f>'ZZZ-PG1.DBF'!Q454</f>
        <v>0</v>
      </c>
      <c r="M444" s="593">
        <f>'ZZZ-PG1.DBF'!R454</f>
        <v>0</v>
      </c>
      <c r="N444" s="322"/>
      <c r="O444" s="322"/>
    </row>
    <row r="445" spans="1:15">
      <c r="A445" s="589" t="s">
        <v>112</v>
      </c>
      <c r="B445" s="590"/>
      <c r="C445" s="606" t="s">
        <v>33</v>
      </c>
      <c r="D445" s="594">
        <f>'ZZZ-PG1.DBF'!I455</f>
        <v>0</v>
      </c>
      <c r="E445" s="594">
        <f>'ZZZ-PG1.DBF'!J455</f>
        <v>0</v>
      </c>
      <c r="F445" s="594">
        <f>'ZZZ-PG1.DBF'!K455</f>
        <v>0</v>
      </c>
      <c r="G445" s="594">
        <f>'ZZZ-PG1.DBF'!L455</f>
        <v>0</v>
      </c>
      <c r="H445" s="594">
        <f>'ZZZ-PG1.DBF'!M455</f>
        <v>0</v>
      </c>
      <c r="I445" s="594">
        <f>'ZZZ-PG1.DBF'!N455</f>
        <v>0</v>
      </c>
      <c r="J445" s="594">
        <f>'ZZZ-PG1.DBF'!O455</f>
        <v>0</v>
      </c>
      <c r="K445" s="594">
        <f>'ZZZ-PG1.DBF'!P455</f>
        <v>0</v>
      </c>
      <c r="L445" s="594">
        <f>'ZZZ-PG1.DBF'!Q455</f>
        <v>0</v>
      </c>
      <c r="M445" s="594">
        <f>'ZZZ-PG1.DBF'!R455</f>
        <v>0</v>
      </c>
      <c r="N445" s="322"/>
      <c r="O445" s="322"/>
    </row>
    <row r="446" spans="1:15">
      <c r="A446" s="589"/>
      <c r="B446" s="590"/>
      <c r="C446" s="592"/>
      <c r="D446" s="593"/>
      <c r="E446" s="593"/>
      <c r="F446" s="593"/>
      <c r="G446" s="593"/>
      <c r="H446" s="593"/>
      <c r="I446" s="593"/>
      <c r="J446" s="593"/>
      <c r="K446" s="593"/>
      <c r="L446" s="593"/>
      <c r="M446" s="593"/>
      <c r="N446" s="322"/>
      <c r="O446" s="322"/>
    </row>
    <row r="447" spans="1:15" ht="30.75" thickBot="1">
      <c r="A447" s="589" t="s">
        <v>605</v>
      </c>
      <c r="B447" s="590"/>
      <c r="C447" s="607" t="s">
        <v>33</v>
      </c>
      <c r="D447" s="608">
        <f>'ZZZ-PG1.DBF'!I457</f>
        <v>0</v>
      </c>
      <c r="E447" s="608">
        <f>'ZZZ-PG1.DBF'!J457</f>
        <v>0</v>
      </c>
      <c r="F447" s="608">
        <f>'ZZZ-PG1.DBF'!K457</f>
        <v>0</v>
      </c>
      <c r="G447" s="608">
        <f>'ZZZ-PG1.DBF'!L457</f>
        <v>0</v>
      </c>
      <c r="H447" s="608">
        <f>'ZZZ-PG1.DBF'!M457</f>
        <v>0</v>
      </c>
      <c r="I447" s="608">
        <f>'ZZZ-PG1.DBF'!N457</f>
        <v>0</v>
      </c>
      <c r="J447" s="608">
        <f>'ZZZ-PG1.DBF'!O457</f>
        <v>0</v>
      </c>
      <c r="K447" s="608">
        <f>'ZZZ-PG1.DBF'!P457</f>
        <v>0</v>
      </c>
      <c r="L447" s="608">
        <f>'ZZZ-PG1.DBF'!Q457</f>
        <v>0</v>
      </c>
      <c r="M447" s="608">
        <f>'ZZZ-PG1.DBF'!R457</f>
        <v>0</v>
      </c>
      <c r="N447" s="322"/>
      <c r="O447" s="322"/>
    </row>
    <row r="448" spans="1:15">
      <c r="A448" s="225"/>
      <c r="B448" s="590"/>
      <c r="C448" s="592"/>
      <c r="D448" s="593"/>
      <c r="E448" s="593"/>
      <c r="F448" s="593"/>
      <c r="G448" s="593"/>
      <c r="H448" s="593"/>
      <c r="I448" s="593"/>
      <c r="J448" s="593"/>
      <c r="K448" s="593"/>
      <c r="L448" s="593"/>
      <c r="M448" s="593"/>
      <c r="N448" s="322"/>
      <c r="O448" s="322"/>
    </row>
    <row r="449" spans="1:15">
      <c r="A449" s="564" t="s">
        <v>3</v>
      </c>
      <c r="B449" s="591"/>
      <c r="C449" s="592"/>
      <c r="D449" s="593"/>
      <c r="E449" s="593"/>
      <c r="F449" s="593"/>
      <c r="G449" s="593"/>
      <c r="H449" s="593"/>
      <c r="I449" s="593"/>
      <c r="J449" s="593"/>
      <c r="K449" s="593"/>
      <c r="L449" s="593"/>
      <c r="M449" s="593"/>
      <c r="N449" s="322"/>
      <c r="O449" s="322"/>
    </row>
    <row r="450" spans="1:15">
      <c r="A450" s="225"/>
      <c r="B450" s="590"/>
      <c r="C450" s="592"/>
      <c r="D450" s="593"/>
      <c r="E450" s="593"/>
      <c r="F450" s="593"/>
      <c r="G450" s="593"/>
      <c r="H450" s="593"/>
      <c r="I450" s="593"/>
      <c r="J450" s="593"/>
      <c r="K450" s="593"/>
      <c r="L450" s="593"/>
      <c r="M450" s="593"/>
      <c r="N450" s="322"/>
      <c r="O450" s="322"/>
    </row>
    <row r="451" spans="1:15">
      <c r="A451" s="610" t="s">
        <v>114</v>
      </c>
      <c r="B451" s="611"/>
      <c r="C451" s="592"/>
      <c r="D451" s="593"/>
      <c r="E451" s="593"/>
      <c r="F451" s="593"/>
      <c r="G451" s="593"/>
      <c r="H451" s="593"/>
      <c r="I451" s="593"/>
      <c r="J451" s="593"/>
      <c r="K451" s="593"/>
      <c r="L451" s="593"/>
      <c r="M451" s="593"/>
      <c r="N451" s="322"/>
      <c r="O451" s="322"/>
    </row>
    <row r="452" spans="1:15">
      <c r="A452" s="610"/>
      <c r="B452" s="611"/>
      <c r="C452" s="592"/>
      <c r="D452" s="593"/>
      <c r="E452" s="593"/>
      <c r="F452" s="593"/>
      <c r="G452" s="593"/>
      <c r="H452" s="593"/>
      <c r="I452" s="593"/>
      <c r="J452" s="593"/>
      <c r="K452" s="593"/>
      <c r="L452" s="593"/>
      <c r="M452" s="593"/>
      <c r="N452" s="322"/>
      <c r="O452" s="322"/>
    </row>
    <row r="453" spans="1:15" ht="30">
      <c r="A453" s="589" t="s">
        <v>319</v>
      </c>
      <c r="B453" s="590" t="s">
        <v>672</v>
      </c>
      <c r="C453" s="592"/>
      <c r="D453" s="593"/>
      <c r="E453" s="593"/>
      <c r="F453" s="593"/>
      <c r="G453" s="593"/>
      <c r="H453" s="593"/>
      <c r="I453" s="593"/>
      <c r="J453" s="593"/>
      <c r="K453" s="593"/>
      <c r="L453" s="593"/>
      <c r="M453" s="593"/>
      <c r="N453" s="322"/>
      <c r="O453" s="322"/>
    </row>
    <row r="454" spans="1:15">
      <c r="A454" s="225" t="s">
        <v>115</v>
      </c>
      <c r="B454" s="590"/>
      <c r="C454" s="592">
        <f>'ZZZ-PG1.DBF'!H464</f>
        <v>0</v>
      </c>
      <c r="D454" s="593">
        <f>'ZZZ-PG1.DBF'!I464</f>
        <v>0</v>
      </c>
      <c r="E454" s="593">
        <f>'ZZZ-PG1.DBF'!J464</f>
        <v>0</v>
      </c>
      <c r="F454" s="593">
        <f>'ZZZ-PG1.DBF'!K464</f>
        <v>0</v>
      </c>
      <c r="G454" s="593">
        <f>'ZZZ-PG1.DBF'!L464</f>
        <v>0</v>
      </c>
      <c r="H454" s="593">
        <f>'ZZZ-PG1.DBF'!M464</f>
        <v>0</v>
      </c>
      <c r="I454" s="593">
        <f>'ZZZ-PG1.DBF'!N464</f>
        <v>0</v>
      </c>
      <c r="J454" s="593">
        <f>'ZZZ-PG1.DBF'!O464</f>
        <v>0</v>
      </c>
      <c r="K454" s="593">
        <f>'ZZZ-PG1.DBF'!P464</f>
        <v>0</v>
      </c>
      <c r="L454" s="593">
        <f>'ZZZ-PG1.DBF'!Q464</f>
        <v>0</v>
      </c>
      <c r="M454" s="593">
        <f>'ZZZ-PG1.DBF'!R464</f>
        <v>0</v>
      </c>
      <c r="N454" s="322"/>
      <c r="O454" s="322"/>
    </row>
    <row r="455" spans="1:15">
      <c r="A455" s="225" t="s">
        <v>116</v>
      </c>
      <c r="B455" s="590"/>
      <c r="C455" s="592">
        <f>'ZZZ-PG1.DBF'!H465</f>
        <v>0</v>
      </c>
      <c r="D455" s="593">
        <f>'ZZZ-PG1.DBF'!I465</f>
        <v>0</v>
      </c>
      <c r="E455" s="593">
        <f>'ZZZ-PG1.DBF'!J465</f>
        <v>0</v>
      </c>
      <c r="F455" s="593">
        <f>'ZZZ-PG1.DBF'!K465</f>
        <v>0</v>
      </c>
      <c r="G455" s="593">
        <f>'ZZZ-PG1.DBF'!L465</f>
        <v>0</v>
      </c>
      <c r="H455" s="593">
        <f>'ZZZ-PG1.DBF'!M465</f>
        <v>0</v>
      </c>
      <c r="I455" s="593">
        <f>'ZZZ-PG1.DBF'!N465</f>
        <v>0</v>
      </c>
      <c r="J455" s="593">
        <f>'ZZZ-PG1.DBF'!O465</f>
        <v>0</v>
      </c>
      <c r="K455" s="593">
        <f>'ZZZ-PG1.DBF'!P465</f>
        <v>0</v>
      </c>
      <c r="L455" s="593">
        <f>'ZZZ-PG1.DBF'!Q465</f>
        <v>0</v>
      </c>
      <c r="M455" s="593">
        <f>'ZZZ-PG1.DBF'!R465</f>
        <v>0</v>
      </c>
      <c r="N455" s="322"/>
      <c r="O455" s="322"/>
    </row>
    <row r="456" spans="1:15">
      <c r="A456" s="225" t="s">
        <v>117</v>
      </c>
      <c r="B456" s="590"/>
      <c r="C456" s="592">
        <f>'ZZZ-PG1.DBF'!H466</f>
        <v>0</v>
      </c>
      <c r="D456" s="593">
        <f>'ZZZ-PG1.DBF'!I466</f>
        <v>0</v>
      </c>
      <c r="E456" s="593">
        <f>'ZZZ-PG1.DBF'!J466</f>
        <v>0</v>
      </c>
      <c r="F456" s="593">
        <f>'ZZZ-PG1.DBF'!K466</f>
        <v>0</v>
      </c>
      <c r="G456" s="593">
        <f>'ZZZ-PG1.DBF'!L466</f>
        <v>0</v>
      </c>
      <c r="H456" s="593">
        <f>'ZZZ-PG1.DBF'!M466</f>
        <v>0</v>
      </c>
      <c r="I456" s="593">
        <f>'ZZZ-PG1.DBF'!N466</f>
        <v>0</v>
      </c>
      <c r="J456" s="593">
        <f>'ZZZ-PG1.DBF'!O466</f>
        <v>0</v>
      </c>
      <c r="K456" s="593">
        <f>'ZZZ-PG1.DBF'!P466</f>
        <v>0</v>
      </c>
      <c r="L456" s="593">
        <f>'ZZZ-PG1.DBF'!Q466</f>
        <v>0</v>
      </c>
      <c r="M456" s="593">
        <f>'ZZZ-PG1.DBF'!R466</f>
        <v>0</v>
      </c>
      <c r="N456" s="322"/>
      <c r="O456" s="322"/>
    </row>
    <row r="457" spans="1:15">
      <c r="A457" s="292" t="s">
        <v>594</v>
      </c>
      <c r="B457" s="612"/>
      <c r="C457" s="592">
        <f>'ZZZ-PG1.DBF'!H467</f>
        <v>0</v>
      </c>
      <c r="D457" s="593">
        <f>'ZZZ-PG1.DBF'!I467</f>
        <v>0</v>
      </c>
      <c r="E457" s="593">
        <f>'ZZZ-PG1.DBF'!J467</f>
        <v>0</v>
      </c>
      <c r="F457" s="593">
        <f>'ZZZ-PG1.DBF'!K467</f>
        <v>0</v>
      </c>
      <c r="G457" s="593">
        <f>'ZZZ-PG1.DBF'!L467</f>
        <v>0</v>
      </c>
      <c r="H457" s="593">
        <f>'ZZZ-PG1.DBF'!M467</f>
        <v>0</v>
      </c>
      <c r="I457" s="593">
        <f>'ZZZ-PG1.DBF'!N467</f>
        <v>0</v>
      </c>
      <c r="J457" s="593">
        <f>'ZZZ-PG1.DBF'!O467</f>
        <v>0</v>
      </c>
      <c r="K457" s="593">
        <f>'ZZZ-PG1.DBF'!P467</f>
        <v>0</v>
      </c>
      <c r="L457" s="593">
        <f>'ZZZ-PG1.DBF'!Q467</f>
        <v>0</v>
      </c>
      <c r="M457" s="593">
        <f>'ZZZ-PG1.DBF'!R467</f>
        <v>0</v>
      </c>
      <c r="N457" s="322"/>
      <c r="O457" s="322"/>
    </row>
    <row r="458" spans="1:15">
      <c r="A458" s="569" t="s">
        <v>595</v>
      </c>
      <c r="B458" s="590"/>
      <c r="C458" s="592">
        <f>'ZZZ-PG1.DBF'!H468</f>
        <v>0</v>
      </c>
      <c r="D458" s="593">
        <f>'ZZZ-PG1.DBF'!I468</f>
        <v>0</v>
      </c>
      <c r="E458" s="593">
        <f>'ZZZ-PG1.DBF'!J468</f>
        <v>0</v>
      </c>
      <c r="F458" s="593">
        <f>'ZZZ-PG1.DBF'!K468</f>
        <v>0</v>
      </c>
      <c r="G458" s="593">
        <f>'ZZZ-PG1.DBF'!L468</f>
        <v>0</v>
      </c>
      <c r="H458" s="593">
        <f>'ZZZ-PG1.DBF'!M468</f>
        <v>0</v>
      </c>
      <c r="I458" s="593">
        <f>'ZZZ-PG1.DBF'!N468</f>
        <v>0</v>
      </c>
      <c r="J458" s="593">
        <f>'ZZZ-PG1.DBF'!O468</f>
        <v>0</v>
      </c>
      <c r="K458" s="593">
        <f>'ZZZ-PG1.DBF'!P468</f>
        <v>0</v>
      </c>
      <c r="L458" s="593">
        <f>'ZZZ-PG1.DBF'!Q468</f>
        <v>0</v>
      </c>
      <c r="M458" s="593">
        <f>'ZZZ-PG1.DBF'!R468</f>
        <v>0</v>
      </c>
      <c r="N458" s="322"/>
      <c r="O458" s="322"/>
    </row>
    <row r="459" spans="1:15">
      <c r="A459" s="569" t="s">
        <v>596</v>
      </c>
      <c r="B459" s="590"/>
      <c r="C459" s="592">
        <f>'ZZZ-PG1.DBF'!H469</f>
        <v>0</v>
      </c>
      <c r="D459" s="593">
        <f>'ZZZ-PG1.DBF'!I469</f>
        <v>0</v>
      </c>
      <c r="E459" s="593">
        <f>'ZZZ-PG1.DBF'!J469</f>
        <v>0</v>
      </c>
      <c r="F459" s="593">
        <f>'ZZZ-PG1.DBF'!K469</f>
        <v>0</v>
      </c>
      <c r="G459" s="593">
        <f>'ZZZ-PG1.DBF'!L469</f>
        <v>0</v>
      </c>
      <c r="H459" s="593">
        <f>'ZZZ-PG1.DBF'!M469</f>
        <v>0</v>
      </c>
      <c r="I459" s="593">
        <f>'ZZZ-PG1.DBF'!N469</f>
        <v>0</v>
      </c>
      <c r="J459" s="593">
        <f>'ZZZ-PG1.DBF'!O469</f>
        <v>0</v>
      </c>
      <c r="K459" s="593">
        <f>'ZZZ-PG1.DBF'!P469</f>
        <v>0</v>
      </c>
      <c r="L459" s="593">
        <f>'ZZZ-PG1.DBF'!Q469</f>
        <v>0</v>
      </c>
      <c r="M459" s="593">
        <f>'ZZZ-PG1.DBF'!R469</f>
        <v>0</v>
      </c>
      <c r="N459" s="322"/>
      <c r="O459" s="322"/>
    </row>
    <row r="460" spans="1:15">
      <c r="A460" s="589" t="s">
        <v>118</v>
      </c>
      <c r="B460" s="590"/>
      <c r="C460" s="592" t="s">
        <v>33</v>
      </c>
      <c r="D460" s="594">
        <f>'ZZZ-PG1.DBF'!I470</f>
        <v>0</v>
      </c>
      <c r="E460" s="594">
        <f>'ZZZ-PG1.DBF'!J470</f>
        <v>0</v>
      </c>
      <c r="F460" s="594">
        <f>'ZZZ-PG1.DBF'!K470</f>
        <v>0</v>
      </c>
      <c r="G460" s="594">
        <f>'ZZZ-PG1.DBF'!L470</f>
        <v>0</v>
      </c>
      <c r="H460" s="594">
        <f>'ZZZ-PG1.DBF'!M470</f>
        <v>0</v>
      </c>
      <c r="I460" s="594">
        <f>'ZZZ-PG1.DBF'!N470</f>
        <v>0</v>
      </c>
      <c r="J460" s="594">
        <f>'ZZZ-PG1.DBF'!O470</f>
        <v>0</v>
      </c>
      <c r="K460" s="594">
        <f>'ZZZ-PG1.DBF'!P470</f>
        <v>0</v>
      </c>
      <c r="L460" s="594">
        <f>'ZZZ-PG1.DBF'!Q470</f>
        <v>0</v>
      </c>
      <c r="M460" s="593">
        <f>'ZZZ-PG1.DBF'!R470</f>
        <v>0</v>
      </c>
      <c r="N460" s="322"/>
      <c r="O460" s="322"/>
    </row>
    <row r="461" spans="1:15">
      <c r="A461" s="589"/>
      <c r="B461" s="590"/>
      <c r="C461" s="592"/>
      <c r="D461" s="593"/>
      <c r="E461" s="593"/>
      <c r="F461" s="593"/>
      <c r="G461" s="593"/>
      <c r="H461" s="593"/>
      <c r="I461" s="593"/>
      <c r="J461" s="593"/>
      <c r="K461" s="593"/>
      <c r="L461" s="593"/>
      <c r="M461" s="593"/>
      <c r="N461" s="322"/>
      <c r="O461" s="322"/>
    </row>
    <row r="462" spans="1:15">
      <c r="A462" s="589" t="s">
        <v>229</v>
      </c>
      <c r="B462" s="590" t="s">
        <v>673</v>
      </c>
      <c r="C462" s="592"/>
      <c r="D462" s="593"/>
      <c r="E462" s="593"/>
      <c r="F462" s="593"/>
      <c r="G462" s="593"/>
      <c r="H462" s="593"/>
      <c r="I462" s="593"/>
      <c r="J462" s="593"/>
      <c r="K462" s="593"/>
      <c r="L462" s="593"/>
      <c r="M462" s="593"/>
      <c r="N462" s="322"/>
      <c r="O462" s="322"/>
    </row>
    <row r="463" spans="1:15">
      <c r="A463" s="225" t="s">
        <v>119</v>
      </c>
      <c r="B463" s="590"/>
      <c r="C463" s="592">
        <f>'ZZZ-PG1.DBF'!H473</f>
        <v>0</v>
      </c>
      <c r="D463" s="593">
        <f>'ZZZ-PG1.DBF'!I473</f>
        <v>0</v>
      </c>
      <c r="E463" s="593">
        <f>'ZZZ-PG1.DBF'!J473</f>
        <v>0</v>
      </c>
      <c r="F463" s="593">
        <f>'ZZZ-PG1.DBF'!K473</f>
        <v>0</v>
      </c>
      <c r="G463" s="593">
        <f>'ZZZ-PG1.DBF'!L473</f>
        <v>0</v>
      </c>
      <c r="H463" s="593">
        <f>'ZZZ-PG1.DBF'!M473</f>
        <v>0</v>
      </c>
      <c r="I463" s="593">
        <f>'ZZZ-PG1.DBF'!N473</f>
        <v>0</v>
      </c>
      <c r="J463" s="593">
        <f>'ZZZ-PG1.DBF'!O473</f>
        <v>0</v>
      </c>
      <c r="K463" s="593">
        <f>'ZZZ-PG1.DBF'!P473</f>
        <v>0</v>
      </c>
      <c r="L463" s="593">
        <f>'ZZZ-PG1.DBF'!Q473</f>
        <v>0</v>
      </c>
      <c r="M463" s="593">
        <f>'ZZZ-PG1.DBF'!R473</f>
        <v>0</v>
      </c>
      <c r="N463" s="322"/>
      <c r="O463" s="322"/>
    </row>
    <row r="464" spans="1:15">
      <c r="A464" s="225" t="s">
        <v>120</v>
      </c>
      <c r="B464" s="590"/>
      <c r="C464" s="592">
        <f>'ZZZ-PG1.DBF'!H474</f>
        <v>0</v>
      </c>
      <c r="D464" s="593">
        <f>'ZZZ-PG1.DBF'!I474</f>
        <v>0</v>
      </c>
      <c r="E464" s="593">
        <f>'ZZZ-PG1.DBF'!J474</f>
        <v>0</v>
      </c>
      <c r="F464" s="593">
        <f>'ZZZ-PG1.DBF'!K474</f>
        <v>0</v>
      </c>
      <c r="G464" s="593">
        <f>'ZZZ-PG1.DBF'!L474</f>
        <v>0</v>
      </c>
      <c r="H464" s="593">
        <f>'ZZZ-PG1.DBF'!M474</f>
        <v>0</v>
      </c>
      <c r="I464" s="593">
        <f>'ZZZ-PG1.DBF'!N474</f>
        <v>0</v>
      </c>
      <c r="J464" s="593">
        <f>'ZZZ-PG1.DBF'!O474</f>
        <v>0</v>
      </c>
      <c r="K464" s="593">
        <f>'ZZZ-PG1.DBF'!P474</f>
        <v>0</v>
      </c>
      <c r="L464" s="593">
        <f>'ZZZ-PG1.DBF'!Q474</f>
        <v>0</v>
      </c>
      <c r="M464" s="593">
        <f>'ZZZ-PG1.DBF'!R474</f>
        <v>0</v>
      </c>
      <c r="N464" s="322"/>
      <c r="O464" s="322"/>
    </row>
    <row r="465" spans="1:15">
      <c r="A465" s="225" t="s">
        <v>121</v>
      </c>
      <c r="B465" s="590"/>
      <c r="C465" s="592">
        <f>'ZZZ-PG1.DBF'!H475</f>
        <v>0</v>
      </c>
      <c r="D465" s="593">
        <f>'ZZZ-PG1.DBF'!I475</f>
        <v>0</v>
      </c>
      <c r="E465" s="593">
        <f>'ZZZ-PG1.DBF'!J475</f>
        <v>0</v>
      </c>
      <c r="F465" s="593">
        <f>'ZZZ-PG1.DBF'!K475</f>
        <v>0</v>
      </c>
      <c r="G465" s="593">
        <f>'ZZZ-PG1.DBF'!L475</f>
        <v>0</v>
      </c>
      <c r="H465" s="593">
        <f>'ZZZ-PG1.DBF'!M475</f>
        <v>0</v>
      </c>
      <c r="I465" s="593">
        <f>'ZZZ-PG1.DBF'!N475</f>
        <v>0</v>
      </c>
      <c r="J465" s="593">
        <f>'ZZZ-PG1.DBF'!O475</f>
        <v>0</v>
      </c>
      <c r="K465" s="593">
        <f>'ZZZ-PG1.DBF'!P475</f>
        <v>0</v>
      </c>
      <c r="L465" s="593">
        <f>'ZZZ-PG1.DBF'!Q475</f>
        <v>0</v>
      </c>
      <c r="M465" s="593">
        <f>'ZZZ-PG1.DBF'!R475</f>
        <v>0</v>
      </c>
      <c r="N465" s="322"/>
      <c r="O465" s="322"/>
    </row>
    <row r="466" spans="1:15">
      <c r="A466" s="225" t="s">
        <v>122</v>
      </c>
      <c r="B466" s="590"/>
      <c r="C466" s="592">
        <f>'ZZZ-PG1.DBF'!H476</f>
        <v>0</v>
      </c>
      <c r="D466" s="593">
        <f>'ZZZ-PG1.DBF'!I476</f>
        <v>0</v>
      </c>
      <c r="E466" s="593">
        <f>'ZZZ-PG1.DBF'!J476</f>
        <v>0</v>
      </c>
      <c r="F466" s="593">
        <f>'ZZZ-PG1.DBF'!K476</f>
        <v>0</v>
      </c>
      <c r="G466" s="593">
        <f>'ZZZ-PG1.DBF'!L476</f>
        <v>0</v>
      </c>
      <c r="H466" s="593">
        <f>'ZZZ-PG1.DBF'!M476</f>
        <v>0</v>
      </c>
      <c r="I466" s="593">
        <f>'ZZZ-PG1.DBF'!N476</f>
        <v>0</v>
      </c>
      <c r="J466" s="593">
        <f>'ZZZ-PG1.DBF'!O476</f>
        <v>0</v>
      </c>
      <c r="K466" s="593">
        <f>'ZZZ-PG1.DBF'!P476</f>
        <v>0</v>
      </c>
      <c r="L466" s="593">
        <f>'ZZZ-PG1.DBF'!Q476</f>
        <v>0</v>
      </c>
      <c r="M466" s="593">
        <f>'ZZZ-PG1.DBF'!R476</f>
        <v>0</v>
      </c>
      <c r="N466" s="322"/>
      <c r="O466" s="322"/>
    </row>
    <row r="467" spans="1:15">
      <c r="A467" s="225" t="s">
        <v>123</v>
      </c>
      <c r="B467" s="590"/>
      <c r="C467" s="592">
        <f>'ZZZ-PG1.DBF'!H477</f>
        <v>0</v>
      </c>
      <c r="D467" s="593">
        <f>'ZZZ-PG1.DBF'!I477</f>
        <v>0</v>
      </c>
      <c r="E467" s="593">
        <f>'ZZZ-PG1.DBF'!J477</f>
        <v>0</v>
      </c>
      <c r="F467" s="593">
        <f>'ZZZ-PG1.DBF'!K477</f>
        <v>0</v>
      </c>
      <c r="G467" s="593">
        <f>'ZZZ-PG1.DBF'!L477</f>
        <v>0</v>
      </c>
      <c r="H467" s="593">
        <f>'ZZZ-PG1.DBF'!M477</f>
        <v>0</v>
      </c>
      <c r="I467" s="593">
        <f>'ZZZ-PG1.DBF'!N477</f>
        <v>0</v>
      </c>
      <c r="J467" s="593">
        <f>'ZZZ-PG1.DBF'!O477</f>
        <v>0</v>
      </c>
      <c r="K467" s="593">
        <f>'ZZZ-PG1.DBF'!P477</f>
        <v>0</v>
      </c>
      <c r="L467" s="593">
        <f>'ZZZ-PG1.DBF'!Q477</f>
        <v>0</v>
      </c>
      <c r="M467" s="593">
        <f>'ZZZ-PG1.DBF'!R477</f>
        <v>0</v>
      </c>
      <c r="N467" s="322"/>
      <c r="O467" s="322"/>
    </row>
    <row r="468" spans="1:15">
      <c r="A468" s="292" t="s">
        <v>597</v>
      </c>
      <c r="B468" s="612"/>
      <c r="C468" s="592">
        <f>'ZZZ-PG1.DBF'!H478</f>
        <v>0</v>
      </c>
      <c r="D468" s="593">
        <f>'ZZZ-PG1.DBF'!I478</f>
        <v>0</v>
      </c>
      <c r="E468" s="593">
        <f>'ZZZ-PG1.DBF'!J478</f>
        <v>0</v>
      </c>
      <c r="F468" s="593">
        <f>'ZZZ-PG1.DBF'!K478</f>
        <v>0</v>
      </c>
      <c r="G468" s="593">
        <f>'ZZZ-PG1.DBF'!L478</f>
        <v>0</v>
      </c>
      <c r="H468" s="593">
        <f>'ZZZ-PG1.DBF'!M478</f>
        <v>0</v>
      </c>
      <c r="I468" s="593">
        <f>'ZZZ-PG1.DBF'!N478</f>
        <v>0</v>
      </c>
      <c r="J468" s="593">
        <f>'ZZZ-PG1.DBF'!O478</f>
        <v>0</v>
      </c>
      <c r="K468" s="593">
        <f>'ZZZ-PG1.DBF'!P478</f>
        <v>0</v>
      </c>
      <c r="L468" s="593">
        <f>'ZZZ-PG1.DBF'!Q478</f>
        <v>0</v>
      </c>
      <c r="M468" s="593">
        <f>'ZZZ-PG1.DBF'!R478</f>
        <v>0</v>
      </c>
      <c r="N468" s="322"/>
      <c r="O468" s="322"/>
    </row>
    <row r="469" spans="1:15">
      <c r="A469" s="569" t="s">
        <v>598</v>
      </c>
      <c r="B469" s="590"/>
      <c r="C469" s="592">
        <f>'ZZZ-PG1.DBF'!H479</f>
        <v>0</v>
      </c>
      <c r="D469" s="593">
        <f>'ZZZ-PG1.DBF'!I479</f>
        <v>0</v>
      </c>
      <c r="E469" s="593">
        <f>'ZZZ-PG1.DBF'!J479</f>
        <v>0</v>
      </c>
      <c r="F469" s="593">
        <f>'ZZZ-PG1.DBF'!K479</f>
        <v>0</v>
      </c>
      <c r="G469" s="593">
        <f>'ZZZ-PG1.DBF'!L479</f>
        <v>0</v>
      </c>
      <c r="H469" s="593">
        <f>'ZZZ-PG1.DBF'!M479</f>
        <v>0</v>
      </c>
      <c r="I469" s="593">
        <f>'ZZZ-PG1.DBF'!N479</f>
        <v>0</v>
      </c>
      <c r="J469" s="593">
        <f>'ZZZ-PG1.DBF'!O479</f>
        <v>0</v>
      </c>
      <c r="K469" s="593">
        <f>'ZZZ-PG1.DBF'!P479</f>
        <v>0</v>
      </c>
      <c r="L469" s="593">
        <f>'ZZZ-PG1.DBF'!Q479</f>
        <v>0</v>
      </c>
      <c r="M469" s="593">
        <f>'ZZZ-PG1.DBF'!R479</f>
        <v>0</v>
      </c>
      <c r="N469" s="322"/>
      <c r="O469" s="322"/>
    </row>
    <row r="470" spans="1:15">
      <c r="A470" s="569" t="s">
        <v>599</v>
      </c>
      <c r="B470" s="590"/>
      <c r="C470" s="592">
        <f>'ZZZ-PG1.DBF'!H480</f>
        <v>0</v>
      </c>
      <c r="D470" s="593">
        <f>'ZZZ-PG1.DBF'!I480</f>
        <v>0</v>
      </c>
      <c r="E470" s="593">
        <f>'ZZZ-PG1.DBF'!J480</f>
        <v>0</v>
      </c>
      <c r="F470" s="593">
        <f>'ZZZ-PG1.DBF'!K480</f>
        <v>0</v>
      </c>
      <c r="G470" s="593">
        <f>'ZZZ-PG1.DBF'!L480</f>
        <v>0</v>
      </c>
      <c r="H470" s="593">
        <f>'ZZZ-PG1.DBF'!M480</f>
        <v>0</v>
      </c>
      <c r="I470" s="593">
        <f>'ZZZ-PG1.DBF'!N480</f>
        <v>0</v>
      </c>
      <c r="J470" s="593">
        <f>'ZZZ-PG1.DBF'!O480</f>
        <v>0</v>
      </c>
      <c r="K470" s="593">
        <f>'ZZZ-PG1.DBF'!P480</f>
        <v>0</v>
      </c>
      <c r="L470" s="593">
        <f>'ZZZ-PG1.DBF'!Q480</f>
        <v>0</v>
      </c>
      <c r="M470" s="593">
        <f>'ZZZ-PG1.DBF'!R480</f>
        <v>0</v>
      </c>
      <c r="N470" s="322"/>
      <c r="O470" s="322"/>
    </row>
    <row r="471" spans="1:15">
      <c r="A471" s="569" t="s">
        <v>600</v>
      </c>
      <c r="B471" s="590"/>
      <c r="C471" s="592">
        <f>'ZZZ-PG1.DBF'!H481</f>
        <v>0</v>
      </c>
      <c r="D471" s="593">
        <f>'ZZZ-PG1.DBF'!I481</f>
        <v>0</v>
      </c>
      <c r="E471" s="593">
        <f>'ZZZ-PG1.DBF'!J481</f>
        <v>0</v>
      </c>
      <c r="F471" s="593">
        <f>'ZZZ-PG1.DBF'!K481</f>
        <v>0</v>
      </c>
      <c r="G471" s="593">
        <f>'ZZZ-PG1.DBF'!L481</f>
        <v>0</v>
      </c>
      <c r="H471" s="593">
        <f>'ZZZ-PG1.DBF'!M481</f>
        <v>0</v>
      </c>
      <c r="I471" s="593">
        <f>'ZZZ-PG1.DBF'!N481</f>
        <v>0</v>
      </c>
      <c r="J471" s="593">
        <f>'ZZZ-PG1.DBF'!O481</f>
        <v>0</v>
      </c>
      <c r="K471" s="593">
        <f>'ZZZ-PG1.DBF'!P481</f>
        <v>0</v>
      </c>
      <c r="L471" s="593">
        <f>'ZZZ-PG1.DBF'!Q481</f>
        <v>0</v>
      </c>
      <c r="M471" s="593">
        <f>'ZZZ-PG1.DBF'!R481</f>
        <v>0</v>
      </c>
      <c r="N471" s="322"/>
      <c r="O471" s="322"/>
    </row>
    <row r="472" spans="1:15">
      <c r="A472" s="589" t="s">
        <v>124</v>
      </c>
      <c r="B472" s="590"/>
      <c r="C472" s="592" t="s">
        <v>33</v>
      </c>
      <c r="D472" s="594">
        <f>'ZZZ-PG1.DBF'!I482</f>
        <v>0</v>
      </c>
      <c r="E472" s="594">
        <f>'ZZZ-PG1.DBF'!J482</f>
        <v>0</v>
      </c>
      <c r="F472" s="594">
        <f>'ZZZ-PG1.DBF'!K482</f>
        <v>0</v>
      </c>
      <c r="G472" s="594">
        <f>'ZZZ-PG1.DBF'!L482</f>
        <v>0</v>
      </c>
      <c r="H472" s="594">
        <f>'ZZZ-PG1.DBF'!M482</f>
        <v>0</v>
      </c>
      <c r="I472" s="594">
        <f>'ZZZ-PG1.DBF'!N482</f>
        <v>0</v>
      </c>
      <c r="J472" s="594">
        <f>'ZZZ-PG1.DBF'!O482</f>
        <v>0</v>
      </c>
      <c r="K472" s="594">
        <f>'ZZZ-PG1.DBF'!P482</f>
        <v>0</v>
      </c>
      <c r="L472" s="594">
        <f>'ZZZ-PG1.DBF'!Q482</f>
        <v>0</v>
      </c>
      <c r="M472" s="594">
        <f>'ZZZ-PG1.DBF'!R482</f>
        <v>0</v>
      </c>
      <c r="N472" s="322"/>
      <c r="O472" s="322"/>
    </row>
    <row r="473" spans="1:15">
      <c r="A473" s="589"/>
      <c r="B473" s="590"/>
      <c r="C473" s="592"/>
      <c r="D473" s="593"/>
      <c r="E473" s="593"/>
      <c r="F473" s="593"/>
      <c r="G473" s="593"/>
      <c r="H473" s="593"/>
      <c r="I473" s="593"/>
      <c r="J473" s="593"/>
      <c r="K473" s="593"/>
      <c r="L473" s="593"/>
      <c r="M473" s="593"/>
      <c r="N473" s="322"/>
      <c r="O473" s="322"/>
    </row>
    <row r="474" spans="1:15">
      <c r="A474" s="589" t="s">
        <v>4</v>
      </c>
      <c r="B474" s="590" t="s">
        <v>764</v>
      </c>
      <c r="C474" s="592"/>
      <c r="D474" s="593"/>
      <c r="E474" s="593"/>
      <c r="F474" s="593"/>
      <c r="G474" s="593"/>
      <c r="H474" s="593"/>
      <c r="I474" s="593"/>
      <c r="J474" s="593"/>
      <c r="K474" s="593"/>
      <c r="L474" s="593"/>
      <c r="M474" s="593"/>
      <c r="N474" s="322"/>
      <c r="O474" s="322"/>
    </row>
    <row r="475" spans="1:15">
      <c r="A475" s="225" t="s">
        <v>125</v>
      </c>
      <c r="B475" s="590"/>
      <c r="C475" s="592">
        <f>'ZZZ-PG1.DBF'!H485</f>
        <v>0</v>
      </c>
      <c r="D475" s="593">
        <f>'ZZZ-PG1.DBF'!I485</f>
        <v>0</v>
      </c>
      <c r="E475" s="593">
        <f>'ZZZ-PG1.DBF'!J485</f>
        <v>0</v>
      </c>
      <c r="F475" s="593">
        <f>'ZZZ-PG1.DBF'!K485</f>
        <v>0</v>
      </c>
      <c r="G475" s="593">
        <f>'ZZZ-PG1.DBF'!L485</f>
        <v>0</v>
      </c>
      <c r="H475" s="593">
        <f>'ZZZ-PG1.DBF'!M485</f>
        <v>0</v>
      </c>
      <c r="I475" s="593">
        <f>'ZZZ-PG1.DBF'!N485</f>
        <v>0</v>
      </c>
      <c r="J475" s="593">
        <f>'ZZZ-PG1.DBF'!O485</f>
        <v>0</v>
      </c>
      <c r="K475" s="593">
        <f>'ZZZ-PG1.DBF'!P485</f>
        <v>0</v>
      </c>
      <c r="L475" s="593">
        <f>'ZZZ-PG1.DBF'!Q485</f>
        <v>0</v>
      </c>
      <c r="M475" s="593">
        <f>'ZZZ-PG1.DBF'!R485</f>
        <v>0</v>
      </c>
      <c r="N475" s="322"/>
      <c r="O475" s="322"/>
    </row>
    <row r="476" spans="1:15">
      <c r="A476" s="225" t="s">
        <v>126</v>
      </c>
      <c r="B476" s="590"/>
      <c r="C476" s="592">
        <f>'ZZZ-PG1.DBF'!H486</f>
        <v>0</v>
      </c>
      <c r="D476" s="593">
        <f>'ZZZ-PG1.DBF'!I486</f>
        <v>0</v>
      </c>
      <c r="E476" s="593">
        <f>'ZZZ-PG1.DBF'!J486</f>
        <v>0</v>
      </c>
      <c r="F476" s="593">
        <f>'ZZZ-PG1.DBF'!K486</f>
        <v>0</v>
      </c>
      <c r="G476" s="593">
        <f>'ZZZ-PG1.DBF'!L486</f>
        <v>0</v>
      </c>
      <c r="H476" s="593">
        <f>'ZZZ-PG1.DBF'!M486</f>
        <v>0</v>
      </c>
      <c r="I476" s="593">
        <f>'ZZZ-PG1.DBF'!N486</f>
        <v>0</v>
      </c>
      <c r="J476" s="593">
        <f>'ZZZ-PG1.DBF'!O486</f>
        <v>0</v>
      </c>
      <c r="K476" s="593">
        <f>'ZZZ-PG1.DBF'!P486</f>
        <v>0</v>
      </c>
      <c r="L476" s="593">
        <f>'ZZZ-PG1.DBF'!Q486</f>
        <v>0</v>
      </c>
      <c r="M476" s="593">
        <f>'ZZZ-PG1.DBF'!R486</f>
        <v>0</v>
      </c>
      <c r="N476" s="322"/>
      <c r="O476" s="322"/>
    </row>
    <row r="477" spans="1:15">
      <c r="A477" s="589" t="s">
        <v>102</v>
      </c>
      <c r="B477" s="590"/>
      <c r="C477" s="592" t="s">
        <v>33</v>
      </c>
      <c r="D477" s="594">
        <f>'ZZZ-PG1.DBF'!I487</f>
        <v>0</v>
      </c>
      <c r="E477" s="594">
        <f>'ZZZ-PG1.DBF'!J487</f>
        <v>0</v>
      </c>
      <c r="F477" s="594">
        <f>'ZZZ-PG1.DBF'!K487</f>
        <v>0</v>
      </c>
      <c r="G477" s="594">
        <f>'ZZZ-PG1.DBF'!L487</f>
        <v>0</v>
      </c>
      <c r="H477" s="594">
        <f>'ZZZ-PG1.DBF'!M487</f>
        <v>0</v>
      </c>
      <c r="I477" s="594">
        <f>'ZZZ-PG1.DBF'!N487</f>
        <v>0</v>
      </c>
      <c r="J477" s="594">
        <f>'ZZZ-PG1.DBF'!O487</f>
        <v>0</v>
      </c>
      <c r="K477" s="594">
        <f>'ZZZ-PG1.DBF'!P487</f>
        <v>0</v>
      </c>
      <c r="L477" s="594">
        <f>'ZZZ-PG1.DBF'!Q487</f>
        <v>0</v>
      </c>
      <c r="M477" s="594">
        <f>'ZZZ-PG1.DBF'!R487</f>
        <v>0</v>
      </c>
      <c r="N477" s="322"/>
      <c r="O477" s="322"/>
    </row>
    <row r="478" spans="1:15">
      <c r="A478" s="589"/>
      <c r="B478" s="590"/>
      <c r="C478" s="598"/>
      <c r="D478" s="593"/>
      <c r="E478" s="593"/>
      <c r="F478" s="593"/>
      <c r="G478" s="593"/>
      <c r="H478" s="593"/>
      <c r="I478" s="593"/>
      <c r="J478" s="593"/>
      <c r="K478" s="593"/>
      <c r="L478" s="593"/>
      <c r="M478" s="593"/>
      <c r="N478" s="322"/>
      <c r="O478" s="322"/>
    </row>
    <row r="479" spans="1:15">
      <c r="A479" s="589" t="s">
        <v>230</v>
      </c>
      <c r="B479" s="590" t="s">
        <v>765</v>
      </c>
      <c r="C479" s="598"/>
      <c r="D479" s="593"/>
      <c r="E479" s="593"/>
      <c r="F479" s="593"/>
      <c r="G479" s="593"/>
      <c r="H479" s="593"/>
      <c r="I479" s="593"/>
      <c r="J479" s="593"/>
      <c r="K479" s="593"/>
      <c r="L479" s="593"/>
      <c r="M479" s="593"/>
      <c r="N479" s="322"/>
      <c r="O479" s="322"/>
    </row>
    <row r="480" spans="1:15">
      <c r="A480" s="225" t="s">
        <v>127</v>
      </c>
      <c r="B480" s="590"/>
      <c r="C480" s="592">
        <f>'ZZZ-PG1.DBF'!H490</f>
        <v>0</v>
      </c>
      <c r="D480" s="593">
        <f>'ZZZ-PG1.DBF'!I490</f>
        <v>0</v>
      </c>
      <c r="E480" s="593">
        <f>'ZZZ-PG1.DBF'!J490</f>
        <v>0</v>
      </c>
      <c r="F480" s="593">
        <f>'ZZZ-PG1.DBF'!K490</f>
        <v>0</v>
      </c>
      <c r="G480" s="593">
        <f>'ZZZ-PG1.DBF'!L490</f>
        <v>0</v>
      </c>
      <c r="H480" s="593">
        <f>'ZZZ-PG1.DBF'!M490</f>
        <v>0</v>
      </c>
      <c r="I480" s="593">
        <f>'ZZZ-PG1.DBF'!N490</f>
        <v>0</v>
      </c>
      <c r="J480" s="593">
        <f>'ZZZ-PG1.DBF'!O490</f>
        <v>0</v>
      </c>
      <c r="K480" s="593">
        <f>'ZZZ-PG1.DBF'!P490</f>
        <v>0</v>
      </c>
      <c r="L480" s="593">
        <f>'ZZZ-PG1.DBF'!Q490</f>
        <v>0</v>
      </c>
      <c r="M480" s="593">
        <f>'ZZZ-PG1.DBF'!R490</f>
        <v>0</v>
      </c>
      <c r="N480" s="322"/>
      <c r="O480" s="322"/>
    </row>
    <row r="481" spans="1:15">
      <c r="A481" s="589" t="s">
        <v>128</v>
      </c>
      <c r="B481" s="590"/>
      <c r="C481" s="592" t="s">
        <v>33</v>
      </c>
      <c r="D481" s="594">
        <f>'ZZZ-PG1.DBF'!I491</f>
        <v>0</v>
      </c>
      <c r="E481" s="594">
        <f>'ZZZ-PG1.DBF'!J491</f>
        <v>0</v>
      </c>
      <c r="F481" s="594">
        <f>'ZZZ-PG1.DBF'!K491</f>
        <v>0</v>
      </c>
      <c r="G481" s="594">
        <f>'ZZZ-PG1.DBF'!L491</f>
        <v>0</v>
      </c>
      <c r="H481" s="594">
        <f>'ZZZ-PG1.DBF'!M491</f>
        <v>0</v>
      </c>
      <c r="I481" s="594">
        <f>'ZZZ-PG1.DBF'!N491</f>
        <v>0</v>
      </c>
      <c r="J481" s="594">
        <f>'ZZZ-PG1.DBF'!O491</f>
        <v>0</v>
      </c>
      <c r="K481" s="594">
        <f>'ZZZ-PG1.DBF'!P491</f>
        <v>0</v>
      </c>
      <c r="L481" s="594">
        <f>'ZZZ-PG1.DBF'!Q491</f>
        <v>0</v>
      </c>
      <c r="M481" s="594">
        <f>'ZZZ-PG1.DBF'!R491</f>
        <v>0</v>
      </c>
      <c r="N481" s="322"/>
      <c r="O481" s="322"/>
    </row>
    <row r="482" spans="1:15">
      <c r="A482" s="589"/>
      <c r="B482" s="590"/>
      <c r="C482" s="598"/>
      <c r="D482" s="593"/>
      <c r="E482" s="593"/>
      <c r="F482" s="593"/>
      <c r="G482" s="593"/>
      <c r="H482" s="593"/>
      <c r="I482" s="593"/>
      <c r="J482" s="593"/>
      <c r="K482" s="593"/>
      <c r="L482" s="593"/>
      <c r="M482" s="593"/>
      <c r="N482" s="322"/>
      <c r="O482" s="322"/>
    </row>
    <row r="483" spans="1:15">
      <c r="A483" s="589" t="s">
        <v>5</v>
      </c>
      <c r="B483" s="590" t="s">
        <v>766</v>
      </c>
      <c r="C483" s="598"/>
      <c r="D483" s="593"/>
      <c r="E483" s="593"/>
      <c r="F483" s="593"/>
      <c r="G483" s="593"/>
      <c r="H483" s="593"/>
      <c r="I483" s="593"/>
      <c r="J483" s="593"/>
      <c r="K483" s="593"/>
      <c r="L483" s="593"/>
      <c r="M483" s="593"/>
      <c r="N483" s="322"/>
      <c r="O483" s="322"/>
    </row>
    <row r="484" spans="1:15">
      <c r="A484" s="225" t="s">
        <v>129</v>
      </c>
      <c r="B484" s="590"/>
      <c r="C484" s="592">
        <f>'ZZZ-PG1.DBF'!H494</f>
        <v>0</v>
      </c>
      <c r="D484" s="593">
        <f>'ZZZ-PG1.DBF'!I494</f>
        <v>0</v>
      </c>
      <c r="E484" s="593">
        <f>'ZZZ-PG1.DBF'!J494</f>
        <v>0</v>
      </c>
      <c r="F484" s="593">
        <f>'ZZZ-PG1.DBF'!K494</f>
        <v>0</v>
      </c>
      <c r="G484" s="593">
        <f>'ZZZ-PG1.DBF'!L494</f>
        <v>0</v>
      </c>
      <c r="H484" s="593">
        <f>'ZZZ-PG1.DBF'!M494</f>
        <v>0</v>
      </c>
      <c r="I484" s="593">
        <f>'ZZZ-PG1.DBF'!N494</f>
        <v>0</v>
      </c>
      <c r="J484" s="593">
        <f>'ZZZ-PG1.DBF'!O494</f>
        <v>0</v>
      </c>
      <c r="K484" s="593">
        <f>'ZZZ-PG1.DBF'!P494</f>
        <v>0</v>
      </c>
      <c r="L484" s="593">
        <f>'ZZZ-PG1.DBF'!Q494</f>
        <v>0</v>
      </c>
      <c r="M484" s="593">
        <f>'ZZZ-PG1.DBF'!R494</f>
        <v>0</v>
      </c>
      <c r="N484" s="322"/>
      <c r="O484" s="322"/>
    </row>
    <row r="485" spans="1:15">
      <c r="A485" s="589" t="s">
        <v>130</v>
      </c>
      <c r="B485" s="590"/>
      <c r="C485" s="592" t="s">
        <v>33</v>
      </c>
      <c r="D485" s="594">
        <f>'ZZZ-PG1.DBF'!I495</f>
        <v>0</v>
      </c>
      <c r="E485" s="594">
        <f>'ZZZ-PG1.DBF'!J495</f>
        <v>0</v>
      </c>
      <c r="F485" s="594">
        <f>'ZZZ-PG1.DBF'!K495</f>
        <v>0</v>
      </c>
      <c r="G485" s="594">
        <f>'ZZZ-PG1.DBF'!L495</f>
        <v>0</v>
      </c>
      <c r="H485" s="594">
        <f>'ZZZ-PG1.DBF'!M495</f>
        <v>0</v>
      </c>
      <c r="I485" s="594">
        <f>'ZZZ-PG1.DBF'!N495</f>
        <v>0</v>
      </c>
      <c r="J485" s="594">
        <f>'ZZZ-PG1.DBF'!O495</f>
        <v>0</v>
      </c>
      <c r="K485" s="594">
        <f>'ZZZ-PG1.DBF'!P495</f>
        <v>0</v>
      </c>
      <c r="L485" s="594">
        <f>'ZZZ-PG1.DBF'!Q495</f>
        <v>0</v>
      </c>
      <c r="M485" s="594">
        <f>'ZZZ-PG1.DBF'!R495</f>
        <v>0</v>
      </c>
      <c r="N485" s="322"/>
      <c r="O485" s="322"/>
    </row>
    <row r="486" spans="1:15">
      <c r="A486" s="589"/>
      <c r="B486" s="590"/>
      <c r="C486" s="598"/>
      <c r="D486" s="593"/>
      <c r="E486" s="593"/>
      <c r="F486" s="593"/>
      <c r="G486" s="593"/>
      <c r="H486" s="593"/>
      <c r="I486" s="593"/>
      <c r="J486" s="593"/>
      <c r="K486" s="593"/>
      <c r="L486" s="593"/>
      <c r="M486" s="593"/>
      <c r="N486" s="322"/>
      <c r="O486" s="322"/>
    </row>
    <row r="487" spans="1:15">
      <c r="A487" s="589" t="s">
        <v>9</v>
      </c>
      <c r="B487" s="590" t="s">
        <v>767</v>
      </c>
      <c r="C487" s="598"/>
      <c r="D487" s="593"/>
      <c r="E487" s="593"/>
      <c r="F487" s="593"/>
      <c r="G487" s="593"/>
      <c r="H487" s="593"/>
      <c r="I487" s="593"/>
      <c r="J487" s="593"/>
      <c r="K487" s="593"/>
      <c r="L487" s="593"/>
      <c r="M487" s="593"/>
      <c r="N487" s="322"/>
      <c r="O487" s="322"/>
    </row>
    <row r="488" spans="1:15">
      <c r="A488" s="569" t="s">
        <v>603</v>
      </c>
      <c r="B488" s="590"/>
      <c r="C488" s="592">
        <f>'ZZZ-PG1.DBF'!H498</f>
        <v>0</v>
      </c>
      <c r="D488" s="593">
        <f>'ZZZ-PG1.DBF'!I498</f>
        <v>0</v>
      </c>
      <c r="E488" s="593">
        <f>'ZZZ-PG1.DBF'!J498</f>
        <v>0</v>
      </c>
      <c r="F488" s="593">
        <f>'ZZZ-PG1.DBF'!K498</f>
        <v>0</v>
      </c>
      <c r="G488" s="593">
        <f>'ZZZ-PG1.DBF'!L498</f>
        <v>0</v>
      </c>
      <c r="H488" s="593">
        <f>'ZZZ-PG1.DBF'!M498</f>
        <v>0</v>
      </c>
      <c r="I488" s="593">
        <f>'ZZZ-PG1.DBF'!N498</f>
        <v>0</v>
      </c>
      <c r="J488" s="593">
        <f>'ZZZ-PG1.DBF'!O498</f>
        <v>0</v>
      </c>
      <c r="K488" s="593">
        <f>'ZZZ-PG1.DBF'!P498</f>
        <v>0</v>
      </c>
      <c r="L488" s="593">
        <f>'ZZZ-PG1.DBF'!Q498</f>
        <v>0</v>
      </c>
      <c r="M488" s="593">
        <f>'ZZZ-PG1.DBF'!R498</f>
        <v>0</v>
      </c>
      <c r="N488" s="322"/>
      <c r="O488" s="322"/>
    </row>
    <row r="489" spans="1:15">
      <c r="A489" s="569" t="s">
        <v>602</v>
      </c>
      <c r="B489" s="590"/>
      <c r="C489" s="592">
        <f>'ZZZ-PG1.DBF'!H499</f>
        <v>0</v>
      </c>
      <c r="D489" s="593">
        <f>'ZZZ-PG1.DBF'!I499</f>
        <v>0</v>
      </c>
      <c r="E489" s="593">
        <f>'ZZZ-PG1.DBF'!J499</f>
        <v>0</v>
      </c>
      <c r="F489" s="593">
        <f>'ZZZ-PG1.DBF'!K499</f>
        <v>0</v>
      </c>
      <c r="G489" s="593">
        <f>'ZZZ-PG1.DBF'!L499</f>
        <v>0</v>
      </c>
      <c r="H489" s="593">
        <f>'ZZZ-PG1.DBF'!M499</f>
        <v>0</v>
      </c>
      <c r="I489" s="593">
        <f>'ZZZ-PG1.DBF'!N499</f>
        <v>0</v>
      </c>
      <c r="J489" s="593">
        <f>'ZZZ-PG1.DBF'!O499</f>
        <v>0</v>
      </c>
      <c r="K489" s="593">
        <f>'ZZZ-PG1.DBF'!P499</f>
        <v>0</v>
      </c>
      <c r="L489" s="593">
        <f>'ZZZ-PG1.DBF'!Q499</f>
        <v>0</v>
      </c>
      <c r="M489" s="593">
        <f>'ZZZ-PG1.DBF'!R499</f>
        <v>0</v>
      </c>
      <c r="N489" s="322"/>
      <c r="O489" s="322"/>
    </row>
    <row r="490" spans="1:15">
      <c r="A490" s="569" t="s">
        <v>583</v>
      </c>
      <c r="B490" s="590"/>
      <c r="C490" s="592">
        <f>'ZZZ-PG1.DBF'!H500</f>
        <v>0</v>
      </c>
      <c r="D490" s="593">
        <f>'ZZZ-PG1.DBF'!I500</f>
        <v>0</v>
      </c>
      <c r="E490" s="593">
        <f>'ZZZ-PG1.DBF'!J500</f>
        <v>0</v>
      </c>
      <c r="F490" s="593">
        <f>'ZZZ-PG1.DBF'!K500</f>
        <v>0</v>
      </c>
      <c r="G490" s="593">
        <f>'ZZZ-PG1.DBF'!L500</f>
        <v>0</v>
      </c>
      <c r="H490" s="593">
        <f>'ZZZ-PG1.DBF'!M500</f>
        <v>0</v>
      </c>
      <c r="I490" s="593">
        <f>'ZZZ-PG1.DBF'!N500</f>
        <v>0</v>
      </c>
      <c r="J490" s="593">
        <f>'ZZZ-PG1.DBF'!O500</f>
        <v>0</v>
      </c>
      <c r="K490" s="593">
        <f>'ZZZ-PG1.DBF'!P500</f>
        <v>0</v>
      </c>
      <c r="L490" s="593">
        <f>'ZZZ-PG1.DBF'!Q500</f>
        <v>0</v>
      </c>
      <c r="M490" s="593">
        <f>'ZZZ-PG1.DBF'!R500</f>
        <v>0</v>
      </c>
      <c r="N490" s="322"/>
      <c r="O490" s="322"/>
    </row>
    <row r="491" spans="1:15">
      <c r="A491" s="225" t="s">
        <v>363</v>
      </c>
      <c r="B491" s="590"/>
      <c r="C491" s="592">
        <f>'ZZZ-PG1.DBF'!H501</f>
        <v>0</v>
      </c>
      <c r="D491" s="593">
        <f>'ZZZ-PG1.DBF'!I501</f>
        <v>0</v>
      </c>
      <c r="E491" s="593">
        <f>'ZZZ-PG1.DBF'!J501</f>
        <v>0</v>
      </c>
      <c r="F491" s="593">
        <f>'ZZZ-PG1.DBF'!K501</f>
        <v>0</v>
      </c>
      <c r="G491" s="593">
        <f>'ZZZ-PG1.DBF'!L501</f>
        <v>0</v>
      </c>
      <c r="H491" s="593">
        <f>'ZZZ-PG1.DBF'!M501</f>
        <v>0</v>
      </c>
      <c r="I491" s="593">
        <f>'ZZZ-PG1.DBF'!N501</f>
        <v>0</v>
      </c>
      <c r="J491" s="593">
        <f>'ZZZ-PG1.DBF'!O501</f>
        <v>0</v>
      </c>
      <c r="K491" s="593">
        <f>'ZZZ-PG1.DBF'!P501</f>
        <v>0</v>
      </c>
      <c r="L491" s="593">
        <f>'ZZZ-PG1.DBF'!Q501</f>
        <v>0</v>
      </c>
      <c r="M491" s="593">
        <f>'ZZZ-PG1.DBF'!R501</f>
        <v>0</v>
      </c>
      <c r="N491" s="322"/>
      <c r="O491" s="322"/>
    </row>
    <row r="492" spans="1:15">
      <c r="A492" s="589" t="s">
        <v>131</v>
      </c>
      <c r="B492" s="590"/>
      <c r="C492" s="592" t="s">
        <v>33</v>
      </c>
      <c r="D492" s="594">
        <f>'ZZZ-PG1.DBF'!I502</f>
        <v>0</v>
      </c>
      <c r="E492" s="594">
        <f>'ZZZ-PG1.DBF'!J502</f>
        <v>0</v>
      </c>
      <c r="F492" s="594">
        <f>'ZZZ-PG1.DBF'!K502</f>
        <v>0</v>
      </c>
      <c r="G492" s="594">
        <f>'ZZZ-PG1.DBF'!L502</f>
        <v>0</v>
      </c>
      <c r="H492" s="594">
        <f>'ZZZ-PG1.DBF'!M502</f>
        <v>0</v>
      </c>
      <c r="I492" s="594">
        <f>'ZZZ-PG1.DBF'!N502</f>
        <v>0</v>
      </c>
      <c r="J492" s="594">
        <f>'ZZZ-PG1.DBF'!O502</f>
        <v>0</v>
      </c>
      <c r="K492" s="594">
        <f>'ZZZ-PG1.DBF'!P502</f>
        <v>0</v>
      </c>
      <c r="L492" s="594">
        <f>'ZZZ-PG1.DBF'!Q502</f>
        <v>0</v>
      </c>
      <c r="M492" s="594">
        <f>'ZZZ-PG1.DBF'!R502</f>
        <v>0</v>
      </c>
      <c r="N492" s="322"/>
      <c r="O492" s="322"/>
    </row>
    <row r="493" spans="1:15">
      <c r="A493" s="589"/>
      <c r="B493" s="613"/>
      <c r="C493" s="603"/>
      <c r="D493" s="593"/>
      <c r="E493" s="593"/>
      <c r="F493" s="593"/>
      <c r="G493" s="593"/>
      <c r="H493" s="593"/>
      <c r="I493" s="593"/>
      <c r="J493" s="593"/>
      <c r="K493" s="593"/>
      <c r="L493" s="593"/>
      <c r="M493" s="593"/>
      <c r="N493" s="322"/>
      <c r="O493" s="322"/>
    </row>
    <row r="494" spans="1:15" ht="30.75" thickBot="1">
      <c r="A494" s="589" t="s">
        <v>132</v>
      </c>
      <c r="B494" s="613"/>
      <c r="C494" s="607" t="s">
        <v>33</v>
      </c>
      <c r="D494" s="608">
        <f>'ZZZ-PG1.DBF'!I504</f>
        <v>0</v>
      </c>
      <c r="E494" s="608">
        <f>'ZZZ-PG1.DBF'!J504</f>
        <v>0</v>
      </c>
      <c r="F494" s="608">
        <f>'ZZZ-PG1.DBF'!K504</f>
        <v>0</v>
      </c>
      <c r="G494" s="608">
        <f>'ZZZ-PG1.DBF'!L504</f>
        <v>0</v>
      </c>
      <c r="H494" s="608">
        <f>'ZZZ-PG1.DBF'!M504</f>
        <v>0</v>
      </c>
      <c r="I494" s="608">
        <f>'ZZZ-PG1.DBF'!N504</f>
        <v>0</v>
      </c>
      <c r="J494" s="608">
        <f>'ZZZ-PG1.DBF'!O504</f>
        <v>0</v>
      </c>
      <c r="K494" s="608">
        <f>'ZZZ-PG1.DBF'!P504</f>
        <v>0</v>
      </c>
      <c r="L494" s="608">
        <f>'ZZZ-PG1.DBF'!Q504</f>
        <v>0</v>
      </c>
      <c r="M494" s="608">
        <f>'ZZZ-PG1.DBF'!R504</f>
        <v>0</v>
      </c>
      <c r="N494" s="322"/>
      <c r="O494" s="322"/>
    </row>
    <row r="495" spans="1:15">
      <c r="A495" s="589"/>
      <c r="B495" s="589"/>
      <c r="C495" s="593"/>
      <c r="D495" s="593"/>
      <c r="E495" s="593"/>
      <c r="F495" s="593"/>
      <c r="G495" s="593"/>
      <c r="H495" s="593"/>
      <c r="I495" s="593"/>
      <c r="J495" s="593"/>
      <c r="K495" s="593"/>
      <c r="L495" s="593"/>
      <c r="M495" s="593"/>
      <c r="N495" s="322"/>
      <c r="O495" s="322"/>
    </row>
    <row r="496" spans="1:15" ht="15.75" thickBot="1">
      <c r="A496" s="589" t="s">
        <v>606</v>
      </c>
      <c r="B496" s="589"/>
      <c r="C496" s="614" t="s">
        <v>33</v>
      </c>
      <c r="D496" s="615">
        <f>'ZZZ-PG1.DBF'!I506</f>
        <v>0</v>
      </c>
      <c r="E496" s="615">
        <f>'ZZZ-PG1.DBF'!J506</f>
        <v>0</v>
      </c>
      <c r="F496" s="615">
        <f>'ZZZ-PG1.DBF'!K506</f>
        <v>0</v>
      </c>
      <c r="G496" s="615">
        <f>'ZZZ-PG1.DBF'!L506</f>
        <v>0</v>
      </c>
      <c r="H496" s="615">
        <f>'ZZZ-PG1.DBF'!M506</f>
        <v>0</v>
      </c>
      <c r="I496" s="615">
        <f>'ZZZ-PG1.DBF'!N506</f>
        <v>0</v>
      </c>
      <c r="J496" s="615">
        <f>'ZZZ-PG1.DBF'!O506</f>
        <v>0</v>
      </c>
      <c r="K496" s="615">
        <f>'ZZZ-PG1.DBF'!P506</f>
        <v>0</v>
      </c>
      <c r="L496" s="615">
        <f>'ZZZ-PG1.DBF'!Q506</f>
        <v>0</v>
      </c>
      <c r="M496" s="615">
        <f>'ZZZ-PG1.DBF'!R506</f>
        <v>0</v>
      </c>
      <c r="N496" s="322"/>
      <c r="O496" s="322"/>
    </row>
    <row r="497" spans="1:15" ht="15.75" thickTop="1">
      <c r="A497" s="226"/>
      <c r="B497" s="226"/>
      <c r="C497" s="329"/>
      <c r="D497" s="620">
        <f t="shared" ref="D497:J497" si="3">(SUM(D389:D495)-D428)/3-D496</f>
        <v>0</v>
      </c>
      <c r="E497" s="620">
        <f t="shared" si="3"/>
        <v>0</v>
      </c>
      <c r="F497" s="620">
        <f t="shared" si="3"/>
        <v>0</v>
      </c>
      <c r="G497" s="620">
        <f t="shared" si="3"/>
        <v>0</v>
      </c>
      <c r="H497" s="620">
        <f t="shared" si="3"/>
        <v>0</v>
      </c>
      <c r="I497" s="620">
        <f t="shared" si="3"/>
        <v>0</v>
      </c>
      <c r="J497" s="620">
        <f t="shared" si="3"/>
        <v>0</v>
      </c>
      <c r="K497" s="621"/>
      <c r="L497" s="621"/>
      <c r="M497" s="226"/>
      <c r="N497" s="322"/>
      <c r="O497" s="322"/>
    </row>
    <row r="498" spans="1:15">
      <c r="A498" s="616"/>
      <c r="B498" s="616"/>
      <c r="C498" s="622"/>
      <c r="D498" s="616"/>
      <c r="E498" s="616"/>
      <c r="F498" s="616"/>
      <c r="G498" s="616"/>
      <c r="H498" s="616"/>
      <c r="I498" s="616"/>
      <c r="J498" s="616"/>
      <c r="K498" s="616"/>
      <c r="L498" s="616"/>
      <c r="M498" s="623"/>
      <c r="N498" s="322"/>
      <c r="O498" s="322"/>
    </row>
    <row r="499" spans="1:15">
      <c r="A499" s="616"/>
      <c r="B499" s="616"/>
      <c r="C499" s="622"/>
      <c r="D499" s="616"/>
      <c r="E499" s="616"/>
      <c r="F499" s="616"/>
      <c r="G499" s="616"/>
      <c r="H499" s="616"/>
      <c r="I499" s="616"/>
      <c r="J499" s="616"/>
      <c r="K499" s="616"/>
      <c r="L499" s="616"/>
      <c r="M499" s="623"/>
      <c r="N499" s="322"/>
      <c r="O499" s="322"/>
    </row>
    <row r="500" spans="1:15">
      <c r="A500" s="616"/>
      <c r="B500" s="616"/>
      <c r="C500" s="622"/>
      <c r="D500" s="616"/>
      <c r="E500" s="616"/>
      <c r="F500" s="616"/>
      <c r="G500" s="616"/>
      <c r="H500" s="616"/>
      <c r="I500" s="616"/>
      <c r="J500" s="616"/>
      <c r="K500" s="616"/>
      <c r="L500" s="616"/>
      <c r="M500" s="623"/>
      <c r="N500" s="322"/>
      <c r="O500" s="322"/>
    </row>
    <row r="501" spans="1:15" ht="15.75">
      <c r="A501" s="616"/>
      <c r="B501" s="616"/>
      <c r="C501" s="617"/>
      <c r="D501" s="395"/>
      <c r="E501" s="395"/>
      <c r="F501" s="395"/>
      <c r="G501" s="395"/>
      <c r="H501" s="395"/>
      <c r="I501" s="212" t="s">
        <v>288</v>
      </c>
      <c r="J501" s="212"/>
      <c r="K501" s="156"/>
      <c r="M501" s="322"/>
      <c r="N501" s="322"/>
      <c r="O501" s="322"/>
    </row>
    <row r="502" spans="1:15" ht="15.75">
      <c r="A502" s="616"/>
      <c r="B502" s="616"/>
      <c r="C502" s="617"/>
      <c r="D502" s="395"/>
      <c r="E502" s="395"/>
      <c r="F502" s="395"/>
      <c r="G502" s="395"/>
      <c r="H502" s="395"/>
      <c r="I502" s="354" t="s">
        <v>359</v>
      </c>
      <c r="J502" s="354"/>
      <c r="K502" s="618"/>
      <c r="L502" s="619"/>
      <c r="M502" s="322"/>
      <c r="N502" s="322"/>
      <c r="O502" s="322"/>
    </row>
    <row r="503" spans="1:15" ht="15.75">
      <c r="A503" s="616"/>
      <c r="B503" s="616"/>
      <c r="C503" s="617"/>
      <c r="D503" s="395"/>
      <c r="E503" s="395"/>
      <c r="F503" s="395"/>
      <c r="G503" s="395"/>
      <c r="H503" s="395"/>
      <c r="I503" s="212" t="s">
        <v>289</v>
      </c>
      <c r="J503" s="348"/>
      <c r="K503" s="395"/>
      <c r="L503" s="395"/>
      <c r="M503" s="322"/>
      <c r="N503" s="322"/>
      <c r="O503" s="322"/>
    </row>
    <row r="504" spans="1:15" ht="15.75">
      <c r="A504" s="616"/>
      <c r="B504" s="616"/>
      <c r="C504" s="617"/>
      <c r="D504" s="395"/>
      <c r="E504" s="395"/>
      <c r="F504" s="395"/>
      <c r="G504" s="395"/>
      <c r="H504" s="395"/>
      <c r="I504" s="348" t="s">
        <v>152</v>
      </c>
      <c r="J504" s="212"/>
      <c r="K504" s="395"/>
      <c r="L504" s="395"/>
      <c r="M504" s="322"/>
      <c r="N504" s="322"/>
      <c r="O504" s="322"/>
    </row>
    <row r="505" spans="1:15">
      <c r="A505" s="616"/>
      <c r="B505" s="616"/>
      <c r="C505" s="617"/>
      <c r="D505" s="395"/>
      <c r="E505" s="395"/>
      <c r="F505" s="395"/>
      <c r="G505" s="395"/>
      <c r="H505" s="395"/>
      <c r="I505" s="395"/>
      <c r="J505" s="395"/>
      <c r="K505" s="395"/>
      <c r="L505" s="395"/>
      <c r="M505" s="322"/>
      <c r="N505" s="322"/>
      <c r="O505" s="322"/>
    </row>
    <row r="511" spans="1:15">
      <c r="A511" s="330" t="str">
        <f>'ZZZ-PG1.DBF'!F521</f>
        <v>Details of reference votes &amp; fm=RF</v>
      </c>
      <c r="L511" s="332">
        <f>'ZZZ-PG1.DBF'!Q521</f>
        <v>2</v>
      </c>
    </row>
    <row r="512" spans="1:15">
      <c r="A512" s="330" t="str">
        <f>'ZZZ-PG1.DBF'!F522</f>
        <v>1205(i)-Supply of News Papers</v>
      </c>
      <c r="C512" s="331" t="str">
        <f>'ZZZ-PG1.DBF'!H522</f>
        <v>22</v>
      </c>
      <c r="D512" s="294">
        <f>'ZZZ-PG1.DBF'!I522</f>
        <v>14000</v>
      </c>
      <c r="E512" s="294">
        <f>'ZZZ-PG1.DBF'!J522</f>
        <v>-840</v>
      </c>
      <c r="F512" s="294">
        <f>'ZZZ-PG1.DBF'!K522</f>
        <v>0</v>
      </c>
      <c r="G512" s="294">
        <f>'ZZZ-PG1.DBF'!L522</f>
        <v>13160</v>
      </c>
      <c r="H512" s="294">
        <f>'ZZZ-PG1.DBF'!M522</f>
        <v>11740</v>
      </c>
      <c r="I512" s="294">
        <f>'ZZZ-PG1.DBF'!N522</f>
        <v>0</v>
      </c>
      <c r="J512" s="294">
        <f>'ZZZ-PG1.DBF'!O522</f>
        <v>11740</v>
      </c>
      <c r="K512" s="294">
        <f>'ZZZ-PG1.DBF'!P522</f>
        <v>1420</v>
      </c>
      <c r="L512" s="330">
        <f>'ZZZ-PG1.DBF'!Q522</f>
        <v>10.79</v>
      </c>
      <c r="M512" s="294">
        <f>'ZZZ-PG1.DBF'!R522</f>
        <v>0</v>
      </c>
    </row>
    <row r="513" spans="1:13">
      <c r="A513" s="330" t="str">
        <f>'ZZZ-PG1.DBF'!F523</f>
        <v>1205(ii)-Consumable Goods</v>
      </c>
      <c r="C513" s="331" t="str">
        <f>'ZZZ-PG1.DBF'!H523</f>
        <v>22</v>
      </c>
      <c r="D513" s="294">
        <f>'ZZZ-PG1.DBF'!I523</f>
        <v>29000</v>
      </c>
      <c r="E513" s="294">
        <f>'ZZZ-PG1.DBF'!J523</f>
        <v>-1740</v>
      </c>
      <c r="F513" s="294">
        <f>'ZZZ-PG1.DBF'!K523</f>
        <v>0</v>
      </c>
      <c r="G513" s="294">
        <f>'ZZZ-PG1.DBF'!L523</f>
        <v>27260</v>
      </c>
      <c r="H513" s="294">
        <f>'ZZZ-PG1.DBF'!M523</f>
        <v>12718</v>
      </c>
      <c r="I513" s="294">
        <f>'ZZZ-PG1.DBF'!N523</f>
        <v>0</v>
      </c>
      <c r="J513" s="294">
        <f>'ZZZ-PG1.DBF'!O523</f>
        <v>12718</v>
      </c>
      <c r="K513" s="294">
        <f>'ZZZ-PG1.DBF'!P523</f>
        <v>14542</v>
      </c>
      <c r="L513" s="330">
        <f>'ZZZ-PG1.DBF'!Q523</f>
        <v>53.35</v>
      </c>
      <c r="M513" s="294" t="str">
        <f>'ZZZ-PG1.DBF'!R523</f>
        <v>**Y**</v>
      </c>
    </row>
    <row r="514" spans="1:13">
      <c r="A514" s="330" t="str">
        <f>'ZZZ-PG1.DBF'!F524</f>
        <v>1205(iii)-Sanitary Goods</v>
      </c>
      <c r="C514" s="331" t="str">
        <f>'ZZZ-PG1.DBF'!H524</f>
        <v>22</v>
      </c>
      <c r="D514" s="294">
        <f>'ZZZ-PG1.DBF'!I524</f>
        <v>7000</v>
      </c>
      <c r="E514" s="294">
        <f>'ZZZ-PG1.DBF'!J524</f>
        <v>-420</v>
      </c>
      <c r="F514" s="294">
        <f>'ZZZ-PG1.DBF'!K524</f>
        <v>0</v>
      </c>
      <c r="G514" s="294">
        <f>'ZZZ-PG1.DBF'!L524</f>
        <v>6580</v>
      </c>
      <c r="H514" s="294">
        <f>'ZZZ-PG1.DBF'!M524</f>
        <v>5258</v>
      </c>
      <c r="I514" s="294">
        <f>'ZZZ-PG1.DBF'!N524</f>
        <v>0</v>
      </c>
      <c r="J514" s="294">
        <f>'ZZZ-PG1.DBF'!O524</f>
        <v>5258</v>
      </c>
      <c r="K514" s="294">
        <f>'ZZZ-PG1.DBF'!P524</f>
        <v>1322</v>
      </c>
      <c r="L514" s="330">
        <f>'ZZZ-PG1.DBF'!Q524</f>
        <v>20.09</v>
      </c>
      <c r="M514" s="294">
        <f>'ZZZ-PG1.DBF'!R524</f>
        <v>0</v>
      </c>
    </row>
    <row r="515" spans="1:13">
      <c r="A515" s="330" t="str">
        <f>'ZZZ-PG1.DBF'!F525</f>
        <v>1409(xvi)-Officers Trainings</v>
      </c>
      <c r="C515" s="331" t="str">
        <f>'ZZZ-PG1.DBF'!H525</f>
        <v>22</v>
      </c>
      <c r="D515" s="294">
        <f>'ZZZ-PG1.DBF'!I525</f>
        <v>10000</v>
      </c>
      <c r="E515" s="294">
        <f>'ZZZ-PG1.DBF'!J525</f>
        <v>-600</v>
      </c>
      <c r="F515" s="294">
        <f>'ZZZ-PG1.DBF'!K525</f>
        <v>0</v>
      </c>
      <c r="G515" s="294">
        <f>'ZZZ-PG1.DBF'!L525</f>
        <v>9400</v>
      </c>
      <c r="H515" s="294">
        <f>'ZZZ-PG1.DBF'!M525</f>
        <v>0</v>
      </c>
      <c r="I515" s="294">
        <f>'ZZZ-PG1.DBF'!N525</f>
        <v>0</v>
      </c>
      <c r="J515" s="294">
        <f>'ZZZ-PG1.DBF'!O525</f>
        <v>0</v>
      </c>
      <c r="K515" s="294">
        <f>'ZZZ-PG1.DBF'!P525</f>
        <v>9400</v>
      </c>
      <c r="L515" s="330">
        <f>'ZZZ-PG1.DBF'!Q525</f>
        <v>100</v>
      </c>
      <c r="M515" s="294">
        <f>'ZZZ-PG1.DBF'!R525</f>
        <v>0</v>
      </c>
    </row>
    <row r="516" spans="1:13">
      <c r="A516" s="330" t="str">
        <f>'ZZZ-PG1.DBF'!F526</f>
        <v>1409(xxv)-Sanitary Services</v>
      </c>
      <c r="C516" s="331" t="str">
        <f>'ZZZ-PG1.DBF'!H526</f>
        <v>22</v>
      </c>
      <c r="D516" s="294">
        <f>'ZZZ-PG1.DBF'!I526</f>
        <v>40000</v>
      </c>
      <c r="E516" s="294">
        <f>'ZZZ-PG1.DBF'!J526</f>
        <v>-2400</v>
      </c>
      <c r="F516" s="294">
        <f>'ZZZ-PG1.DBF'!K526</f>
        <v>0</v>
      </c>
      <c r="G516" s="294">
        <f>'ZZZ-PG1.DBF'!L526</f>
        <v>37600</v>
      </c>
      <c r="H516" s="294">
        <f>'ZZZ-PG1.DBF'!M526</f>
        <v>36000</v>
      </c>
      <c r="I516" s="294">
        <f>'ZZZ-PG1.DBF'!N526</f>
        <v>0</v>
      </c>
      <c r="J516" s="294">
        <f>'ZZZ-PG1.DBF'!O526</f>
        <v>36000</v>
      </c>
      <c r="K516" s="294">
        <f>'ZZZ-PG1.DBF'!P526</f>
        <v>1600</v>
      </c>
      <c r="L516" s="330">
        <f>'ZZZ-PG1.DBF'!Q526</f>
        <v>4.26</v>
      </c>
      <c r="M516" s="294">
        <f>'ZZZ-PG1.DBF'!R526</f>
        <v>0</v>
      </c>
    </row>
    <row r="517" spans="1:13">
      <c r="A517" s="330" t="str">
        <f>'ZZZ-PG1.DBF'!F527</f>
        <v>1409(xxxi)-Newspaper/Gazette Notices</v>
      </c>
      <c r="C517" s="331" t="str">
        <f>'ZZZ-PG1.DBF'!H527</f>
        <v>22</v>
      </c>
      <c r="D517" s="294">
        <f>'ZZZ-PG1.DBF'!I527</f>
        <v>190000</v>
      </c>
      <c r="E517" s="294">
        <f>'ZZZ-PG1.DBF'!J527</f>
        <v>-11400</v>
      </c>
      <c r="F517" s="294">
        <f>'ZZZ-PG1.DBF'!K527</f>
        <v>0</v>
      </c>
      <c r="G517" s="294">
        <f>'ZZZ-PG1.DBF'!L527</f>
        <v>178600</v>
      </c>
      <c r="H517" s="294">
        <f>'ZZZ-PG1.DBF'!M527</f>
        <v>173880</v>
      </c>
      <c r="I517" s="294">
        <f>'ZZZ-PG1.DBF'!N527</f>
        <v>0</v>
      </c>
      <c r="J517" s="294">
        <f>'ZZZ-PG1.DBF'!O527</f>
        <v>173880</v>
      </c>
      <c r="K517" s="294">
        <f>'ZZZ-PG1.DBF'!P527</f>
        <v>4720</v>
      </c>
      <c r="L517" s="330">
        <f>'ZZZ-PG1.DBF'!Q527</f>
        <v>2.64</v>
      </c>
      <c r="M517" s="294">
        <f>'ZZZ-PG1.DBF'!R527</f>
        <v>0</v>
      </c>
    </row>
    <row r="518" spans="1:13">
      <c r="A518" s="330" t="str">
        <f>'ZZZ-PG1.DBF'!F528</f>
        <v>1409(xxxvi)-Allowances for Interviews</v>
      </c>
      <c r="C518" s="331" t="str">
        <f>'ZZZ-PG1.DBF'!H528</f>
        <v>22</v>
      </c>
      <c r="D518" s="294">
        <f>'ZZZ-PG1.DBF'!I528</f>
        <v>60000</v>
      </c>
      <c r="E518" s="294">
        <f>'ZZZ-PG1.DBF'!J528</f>
        <v>-3600</v>
      </c>
      <c r="F518" s="294">
        <f>'ZZZ-PG1.DBF'!K528</f>
        <v>0</v>
      </c>
      <c r="G518" s="294">
        <f>'ZZZ-PG1.DBF'!L528</f>
        <v>56400</v>
      </c>
      <c r="H518" s="294">
        <f>'ZZZ-PG1.DBF'!M528</f>
        <v>42000</v>
      </c>
      <c r="I518" s="294">
        <f>'ZZZ-PG1.DBF'!N528</f>
        <v>0</v>
      </c>
      <c r="J518" s="294">
        <f>'ZZZ-PG1.DBF'!O528</f>
        <v>42000</v>
      </c>
      <c r="K518" s="294">
        <f>'ZZZ-PG1.DBF'!P528</f>
        <v>14400</v>
      </c>
      <c r="L518" s="330">
        <f>'ZZZ-PG1.DBF'!Q528</f>
        <v>25.53</v>
      </c>
      <c r="M518" s="294" t="str">
        <f>'ZZZ-PG1.DBF'!R528</f>
        <v>**Y**</v>
      </c>
    </row>
    <row r="519" spans="1:13">
      <c r="A519" s="330" t="str">
        <f>'ZZZ-PG1.DBF'!F529</f>
        <v>1409(xLiii)-Workshops, Seminars and Training</v>
      </c>
      <c r="C519" s="331" t="str">
        <f>'ZZZ-PG1.DBF'!H529</f>
        <v>22</v>
      </c>
      <c r="D519" s="294">
        <f>'ZZZ-PG1.DBF'!I529</f>
        <v>100000</v>
      </c>
      <c r="E519" s="294">
        <f>'ZZZ-PG1.DBF'!J529</f>
        <v>-100000</v>
      </c>
      <c r="F519" s="294">
        <f>'ZZZ-PG1.DBF'!K529</f>
        <v>0</v>
      </c>
      <c r="G519" s="294">
        <f>'ZZZ-PG1.DBF'!L529</f>
        <v>0</v>
      </c>
      <c r="H519" s="294">
        <f>'ZZZ-PG1.DBF'!M529</f>
        <v>0</v>
      </c>
      <c r="I519" s="294">
        <f>'ZZZ-PG1.DBF'!N529</f>
        <v>0</v>
      </c>
      <c r="J519" s="294">
        <f>'ZZZ-PG1.DBF'!O529</f>
        <v>0</v>
      </c>
      <c r="K519" s="294">
        <f>'ZZZ-PG1.DBF'!P529</f>
        <v>0</v>
      </c>
      <c r="L519" s="330">
        <f>'ZZZ-PG1.DBF'!Q529</f>
        <v>0</v>
      </c>
      <c r="M519" s="294">
        <f>'ZZZ-PG1.DBF'!R529</f>
        <v>0</v>
      </c>
    </row>
    <row r="520" spans="1:13">
      <c r="A520" s="330" t="str">
        <f>'ZZZ-PG1.DBF'!F530</f>
        <v>1409(xLiv)-Service Agreements</v>
      </c>
      <c r="C520" s="331" t="str">
        <f>'ZZZ-PG1.DBF'!H530</f>
        <v>22</v>
      </c>
      <c r="D520" s="294">
        <f>'ZZZ-PG1.DBF'!I530</f>
        <v>65000</v>
      </c>
      <c r="E520" s="294">
        <f>'ZZZ-PG1.DBF'!J530</f>
        <v>-3900</v>
      </c>
      <c r="F520" s="294">
        <f>'ZZZ-PG1.DBF'!K530</f>
        <v>0</v>
      </c>
      <c r="G520" s="294">
        <f>'ZZZ-PG1.DBF'!L530</f>
        <v>61100</v>
      </c>
      <c r="H520" s="294">
        <f>'ZZZ-PG1.DBF'!M530</f>
        <v>60800</v>
      </c>
      <c r="I520" s="294">
        <f>'ZZZ-PG1.DBF'!N530</f>
        <v>0</v>
      </c>
      <c r="J520" s="294">
        <f>'ZZZ-PG1.DBF'!O530</f>
        <v>60800</v>
      </c>
      <c r="K520" s="294">
        <f>'ZZZ-PG1.DBF'!P530</f>
        <v>300</v>
      </c>
      <c r="L520" s="330">
        <f>'ZZZ-PG1.DBF'!Q530</f>
        <v>0.49</v>
      </c>
      <c r="M520" s="294">
        <f>'ZZZ-PG1.DBF'!R530</f>
        <v>0</v>
      </c>
    </row>
    <row r="521" spans="1:13">
      <c r="A521" s="330" t="str">
        <f>'ZZZ-PG1.DBF'!F531</f>
        <v>1409(xLix)-Fees for Disciplinary Inquiries</v>
      </c>
      <c r="C521" s="331" t="str">
        <f>'ZZZ-PG1.DBF'!H531</f>
        <v>22</v>
      </c>
      <c r="D521" s="294">
        <f>'ZZZ-PG1.DBF'!I531</f>
        <v>75000</v>
      </c>
      <c r="E521" s="294">
        <f>'ZZZ-PG1.DBF'!J531</f>
        <v>0</v>
      </c>
      <c r="F521" s="294">
        <f>'ZZZ-PG1.DBF'!K531</f>
        <v>0</v>
      </c>
      <c r="G521" s="294">
        <f>'ZZZ-PG1.DBF'!L531</f>
        <v>75000</v>
      </c>
      <c r="H521" s="294">
        <f>'ZZZ-PG1.DBF'!M531</f>
        <v>39800</v>
      </c>
      <c r="I521" s="294">
        <f>'ZZZ-PG1.DBF'!N531</f>
        <v>0</v>
      </c>
      <c r="J521" s="294">
        <f>'ZZZ-PG1.DBF'!O531</f>
        <v>39800</v>
      </c>
      <c r="K521" s="294">
        <f>'ZZZ-PG1.DBF'!P531</f>
        <v>35200</v>
      </c>
      <c r="L521" s="330">
        <f>'ZZZ-PG1.DBF'!Q531</f>
        <v>46.93</v>
      </c>
      <c r="M521" s="294" t="str">
        <f>'ZZZ-PG1.DBF'!R531</f>
        <v>**Y**</v>
      </c>
    </row>
    <row r="522" spans="1:13">
      <c r="A522" s="330" t="str">
        <f>'ZZZ-PG1.DBF'!F532</f>
        <v>Details of reference votes &amp; fm=RF - End</v>
      </c>
      <c r="C522" s="331">
        <f>'ZZZ-PG1.DBF'!H532</f>
        <v>0</v>
      </c>
      <c r="D522" s="294">
        <f>'ZZZ-PG1.DBF'!I532</f>
        <v>0</v>
      </c>
      <c r="E522" s="294">
        <f>'ZZZ-PG1.DBF'!J532</f>
        <v>0</v>
      </c>
      <c r="F522" s="294">
        <f>'ZZZ-PG1.DBF'!K532</f>
        <v>0</v>
      </c>
      <c r="G522" s="294">
        <f>'ZZZ-PG1.DBF'!L532</f>
        <v>0</v>
      </c>
      <c r="H522" s="294">
        <f>'ZZZ-PG1.DBF'!M532</f>
        <v>0</v>
      </c>
      <c r="I522" s="294">
        <f>'ZZZ-PG1.DBF'!N532</f>
        <v>0</v>
      </c>
      <c r="J522" s="294">
        <f>'ZZZ-PG1.DBF'!O532</f>
        <v>0</v>
      </c>
      <c r="K522" s="294">
        <f>'ZZZ-PG1.DBF'!P532</f>
        <v>0</v>
      </c>
      <c r="L522" s="330">
        <f>'ZZZ-PG1.DBF'!Q532</f>
        <v>0</v>
      </c>
      <c r="M522" s="294">
        <f>'ZZZ-PG1.DBF'!R532</f>
        <v>0</v>
      </c>
    </row>
    <row r="523" spans="1:13">
      <c r="A523" s="330">
        <f>'ZZZ-PG1.DBF'!F533</f>
        <v>0</v>
      </c>
      <c r="C523" s="331">
        <f>'ZZZ-PG1.DBF'!H533</f>
        <v>0</v>
      </c>
      <c r="D523" s="294">
        <f>'ZZZ-PG1.DBF'!I533</f>
        <v>0</v>
      </c>
      <c r="E523" s="294">
        <f>'ZZZ-PG1.DBF'!J533</f>
        <v>0</v>
      </c>
      <c r="F523" s="294">
        <f>'ZZZ-PG1.DBF'!K533</f>
        <v>0</v>
      </c>
      <c r="G523" s="294">
        <f>'ZZZ-PG1.DBF'!L533</f>
        <v>0</v>
      </c>
      <c r="H523" s="294">
        <f>'ZZZ-PG1.DBF'!M533</f>
        <v>0</v>
      </c>
      <c r="I523" s="294">
        <f>'ZZZ-PG1.DBF'!N533</f>
        <v>0</v>
      </c>
      <c r="J523" s="294">
        <f>'ZZZ-PG1.DBF'!O533</f>
        <v>0</v>
      </c>
      <c r="K523" s="294">
        <f>'ZZZ-PG1.DBF'!P533</f>
        <v>0</v>
      </c>
      <c r="L523" s="330">
        <f>'ZZZ-PG1.DBF'!Q533</f>
        <v>0</v>
      </c>
      <c r="M523" s="294">
        <f>'ZZZ-PG1.DBF'!R533</f>
        <v>0</v>
      </c>
    </row>
    <row r="524" spans="1:13">
      <c r="A524" s="330">
        <f>'ZZZ-PG1.DBF'!F534</f>
        <v>0</v>
      </c>
      <c r="C524" s="331">
        <f>'ZZZ-PG1.DBF'!H534</f>
        <v>0</v>
      </c>
      <c r="D524" s="294">
        <f>'ZZZ-PG1.DBF'!I534</f>
        <v>0</v>
      </c>
      <c r="E524" s="294">
        <f>'ZZZ-PG1.DBF'!J534</f>
        <v>0</v>
      </c>
      <c r="F524" s="294">
        <f>'ZZZ-PG1.DBF'!K534</f>
        <v>0</v>
      </c>
      <c r="G524" s="294">
        <f>'ZZZ-PG1.DBF'!L534</f>
        <v>0</v>
      </c>
      <c r="H524" s="294">
        <f>'ZZZ-PG1.DBF'!M534</f>
        <v>0</v>
      </c>
      <c r="I524" s="294">
        <f>'ZZZ-PG1.DBF'!N534</f>
        <v>0</v>
      </c>
      <c r="J524" s="294">
        <f>'ZZZ-PG1.DBF'!O534</f>
        <v>0</v>
      </c>
      <c r="K524" s="294">
        <f>'ZZZ-PG1.DBF'!P534</f>
        <v>0</v>
      </c>
      <c r="L524" s="330">
        <f>'ZZZ-PG1.DBF'!Q534</f>
        <v>0</v>
      </c>
      <c r="M524" s="294">
        <f>'ZZZ-PG1.DBF'!R534</f>
        <v>0</v>
      </c>
    </row>
    <row r="525" spans="1:13">
      <c r="A525" s="330">
        <f>'ZZZ-PG1.DBF'!F535</f>
        <v>0</v>
      </c>
      <c r="C525" s="331">
        <f>'ZZZ-PG1.DBF'!H535</f>
        <v>0</v>
      </c>
      <c r="D525" s="294">
        <f>'ZZZ-PG1.DBF'!I535</f>
        <v>0</v>
      </c>
      <c r="E525" s="294">
        <f>'ZZZ-PG1.DBF'!J535</f>
        <v>0</v>
      </c>
      <c r="F525" s="294">
        <f>'ZZZ-PG1.DBF'!K535</f>
        <v>0</v>
      </c>
      <c r="G525" s="294">
        <f>'ZZZ-PG1.DBF'!L535</f>
        <v>0</v>
      </c>
      <c r="H525" s="294">
        <f>'ZZZ-PG1.DBF'!M535</f>
        <v>0</v>
      </c>
      <c r="I525" s="294">
        <f>'ZZZ-PG1.DBF'!N535</f>
        <v>0</v>
      </c>
      <c r="J525" s="294">
        <f>'ZZZ-PG1.DBF'!O535</f>
        <v>0</v>
      </c>
      <c r="K525" s="294">
        <f>'ZZZ-PG1.DBF'!P535</f>
        <v>0</v>
      </c>
      <c r="L525" s="330">
        <f>'ZZZ-PG1.DBF'!Q535</f>
        <v>0</v>
      </c>
      <c r="M525" s="294">
        <f>'ZZZ-PG1.DBF'!R535</f>
        <v>0</v>
      </c>
    </row>
    <row r="526" spans="1:13">
      <c r="A526" s="330">
        <f>'ZZZ-PG1.DBF'!F536</f>
        <v>0</v>
      </c>
      <c r="C526" s="331">
        <f>'ZZZ-PG1.DBF'!H536</f>
        <v>0</v>
      </c>
      <c r="D526" s="294">
        <f>'ZZZ-PG1.DBF'!I536</f>
        <v>0</v>
      </c>
      <c r="E526" s="294">
        <f>'ZZZ-PG1.DBF'!J536</f>
        <v>0</v>
      </c>
      <c r="F526" s="294">
        <f>'ZZZ-PG1.DBF'!K536</f>
        <v>0</v>
      </c>
      <c r="G526" s="294">
        <f>'ZZZ-PG1.DBF'!L536</f>
        <v>0</v>
      </c>
      <c r="H526" s="294">
        <f>'ZZZ-PG1.DBF'!M536</f>
        <v>0</v>
      </c>
      <c r="I526" s="294">
        <f>'ZZZ-PG1.DBF'!N536</f>
        <v>0</v>
      </c>
      <c r="J526" s="294">
        <f>'ZZZ-PG1.DBF'!O536</f>
        <v>0</v>
      </c>
      <c r="K526" s="294">
        <f>'ZZZ-PG1.DBF'!P536</f>
        <v>0</v>
      </c>
      <c r="L526" s="330">
        <f>'ZZZ-PG1.DBF'!Q536</f>
        <v>0</v>
      </c>
      <c r="M526" s="294">
        <f>'ZZZ-PG1.DBF'!R536</f>
        <v>0</v>
      </c>
    </row>
    <row r="527" spans="1:13">
      <c r="A527" s="330">
        <f>'ZZZ-PG1.DBF'!F537</f>
        <v>0</v>
      </c>
      <c r="C527" s="331">
        <f>'ZZZ-PG1.DBF'!H537</f>
        <v>0</v>
      </c>
      <c r="D527" s="294">
        <f>'ZZZ-PG1.DBF'!I537</f>
        <v>0</v>
      </c>
      <c r="E527" s="294">
        <f>'ZZZ-PG1.DBF'!J537</f>
        <v>0</v>
      </c>
      <c r="F527" s="294">
        <f>'ZZZ-PG1.DBF'!K537</f>
        <v>0</v>
      </c>
      <c r="G527" s="294">
        <f>'ZZZ-PG1.DBF'!L537</f>
        <v>0</v>
      </c>
      <c r="H527" s="294">
        <f>'ZZZ-PG1.DBF'!M537</f>
        <v>0</v>
      </c>
      <c r="I527" s="294">
        <f>'ZZZ-PG1.DBF'!N537</f>
        <v>0</v>
      </c>
      <c r="J527" s="294">
        <f>'ZZZ-PG1.DBF'!O537</f>
        <v>0</v>
      </c>
      <c r="K527" s="294">
        <f>'ZZZ-PG1.DBF'!P537</f>
        <v>0</v>
      </c>
      <c r="L527" s="330">
        <f>'ZZZ-PG1.DBF'!Q537</f>
        <v>0</v>
      </c>
      <c r="M527" s="294">
        <f>'ZZZ-PG1.DBF'!R537</f>
        <v>0</v>
      </c>
    </row>
    <row r="528" spans="1:13">
      <c r="A528" s="330">
        <f>'ZZZ-PG1.DBF'!F538</f>
        <v>0</v>
      </c>
      <c r="C528" s="331">
        <f>'ZZZ-PG1.DBF'!H538</f>
        <v>0</v>
      </c>
      <c r="D528" s="294">
        <f>'ZZZ-PG1.DBF'!I538</f>
        <v>0</v>
      </c>
      <c r="E528" s="294">
        <f>'ZZZ-PG1.DBF'!J538</f>
        <v>0</v>
      </c>
      <c r="F528" s="294">
        <f>'ZZZ-PG1.DBF'!K538</f>
        <v>0</v>
      </c>
      <c r="G528" s="294">
        <f>'ZZZ-PG1.DBF'!L538</f>
        <v>0</v>
      </c>
      <c r="H528" s="294">
        <f>'ZZZ-PG1.DBF'!M538</f>
        <v>0</v>
      </c>
      <c r="I528" s="294">
        <f>'ZZZ-PG1.DBF'!N538</f>
        <v>0</v>
      </c>
      <c r="J528" s="294">
        <f>'ZZZ-PG1.DBF'!O538</f>
        <v>0</v>
      </c>
      <c r="K528" s="294">
        <f>'ZZZ-PG1.DBF'!P538</f>
        <v>0</v>
      </c>
      <c r="L528" s="330">
        <f>'ZZZ-PG1.DBF'!Q538</f>
        <v>0</v>
      </c>
      <c r="M528" s="294">
        <f>'ZZZ-PG1.DBF'!R538</f>
        <v>0</v>
      </c>
    </row>
    <row r="529" spans="1:13">
      <c r="A529" s="330">
        <f>'ZZZ-PG1.DBF'!F539</f>
        <v>0</v>
      </c>
      <c r="C529" s="331">
        <f>'ZZZ-PG1.DBF'!H539</f>
        <v>0</v>
      </c>
      <c r="D529" s="294">
        <f>'ZZZ-PG1.DBF'!I539</f>
        <v>0</v>
      </c>
      <c r="E529" s="294">
        <f>'ZZZ-PG1.DBF'!J539</f>
        <v>0</v>
      </c>
      <c r="F529" s="294">
        <f>'ZZZ-PG1.DBF'!K539</f>
        <v>0</v>
      </c>
      <c r="G529" s="294">
        <f>'ZZZ-PG1.DBF'!L539</f>
        <v>0</v>
      </c>
      <c r="H529" s="294">
        <f>'ZZZ-PG1.DBF'!M539</f>
        <v>0</v>
      </c>
      <c r="I529" s="294">
        <f>'ZZZ-PG1.DBF'!N539</f>
        <v>0</v>
      </c>
      <c r="J529" s="294">
        <f>'ZZZ-PG1.DBF'!O539</f>
        <v>0</v>
      </c>
      <c r="K529" s="294">
        <f>'ZZZ-PG1.DBF'!P539</f>
        <v>0</v>
      </c>
      <c r="L529" s="330">
        <f>'ZZZ-PG1.DBF'!Q539</f>
        <v>0</v>
      </c>
      <c r="M529" s="294">
        <f>'ZZZ-PG1.DBF'!R539</f>
        <v>0</v>
      </c>
    </row>
    <row r="530" spans="1:13">
      <c r="A530" s="330">
        <f>'ZZZ-PG1.DBF'!F540</f>
        <v>0</v>
      </c>
      <c r="C530" s="331">
        <f>'ZZZ-PG1.DBF'!H540</f>
        <v>0</v>
      </c>
      <c r="D530" s="294">
        <f>'ZZZ-PG1.DBF'!I540</f>
        <v>0</v>
      </c>
      <c r="E530" s="294">
        <f>'ZZZ-PG1.DBF'!J540</f>
        <v>0</v>
      </c>
      <c r="F530" s="294">
        <f>'ZZZ-PG1.DBF'!K540</f>
        <v>0</v>
      </c>
      <c r="G530" s="294">
        <f>'ZZZ-PG1.DBF'!L540</f>
        <v>0</v>
      </c>
      <c r="H530" s="294">
        <f>'ZZZ-PG1.DBF'!M540</f>
        <v>0</v>
      </c>
      <c r="I530" s="294">
        <f>'ZZZ-PG1.DBF'!N540</f>
        <v>0</v>
      </c>
      <c r="J530" s="294">
        <f>'ZZZ-PG1.DBF'!O540</f>
        <v>0</v>
      </c>
      <c r="K530" s="294">
        <f>'ZZZ-PG1.DBF'!P540</f>
        <v>0</v>
      </c>
      <c r="L530" s="330">
        <f>'ZZZ-PG1.DBF'!Q540</f>
        <v>0</v>
      </c>
      <c r="M530" s="294">
        <f>'ZZZ-PG1.DBF'!R540</f>
        <v>0</v>
      </c>
    </row>
    <row r="531" spans="1:13">
      <c r="A531" s="330">
        <f>'ZZZ-PG1.DBF'!F541</f>
        <v>0</v>
      </c>
      <c r="C531" s="331">
        <f>'ZZZ-PG1.DBF'!H541</f>
        <v>0</v>
      </c>
      <c r="D531" s="294">
        <f>'ZZZ-PG1.DBF'!I541</f>
        <v>0</v>
      </c>
      <c r="E531" s="294">
        <f>'ZZZ-PG1.DBF'!J541</f>
        <v>0</v>
      </c>
      <c r="F531" s="294">
        <f>'ZZZ-PG1.DBF'!K541</f>
        <v>0</v>
      </c>
      <c r="G531" s="294">
        <f>'ZZZ-PG1.DBF'!L541</f>
        <v>0</v>
      </c>
      <c r="H531" s="294">
        <f>'ZZZ-PG1.DBF'!M541</f>
        <v>0</v>
      </c>
      <c r="I531" s="294">
        <f>'ZZZ-PG1.DBF'!N541</f>
        <v>0</v>
      </c>
      <c r="J531" s="294">
        <f>'ZZZ-PG1.DBF'!O541</f>
        <v>0</v>
      </c>
      <c r="K531" s="294">
        <f>'ZZZ-PG1.DBF'!P541</f>
        <v>0</v>
      </c>
      <c r="L531" s="330">
        <f>'ZZZ-PG1.DBF'!Q541</f>
        <v>0</v>
      </c>
      <c r="M531" s="294">
        <f>'ZZZ-PG1.DBF'!R541</f>
        <v>0</v>
      </c>
    </row>
    <row r="532" spans="1:13">
      <c r="A532" s="330">
        <f>'ZZZ-PG1.DBF'!F542</f>
        <v>0</v>
      </c>
      <c r="C532" s="331">
        <f>'ZZZ-PG1.DBF'!H542</f>
        <v>0</v>
      </c>
      <c r="D532" s="294">
        <f>'ZZZ-PG1.DBF'!I542</f>
        <v>0</v>
      </c>
      <c r="E532" s="294">
        <f>'ZZZ-PG1.DBF'!J542</f>
        <v>0</v>
      </c>
      <c r="F532" s="294">
        <f>'ZZZ-PG1.DBF'!K542</f>
        <v>0</v>
      </c>
      <c r="G532" s="294">
        <f>'ZZZ-PG1.DBF'!L542</f>
        <v>0</v>
      </c>
      <c r="H532" s="294">
        <f>'ZZZ-PG1.DBF'!M542</f>
        <v>0</v>
      </c>
      <c r="I532" s="294">
        <f>'ZZZ-PG1.DBF'!N542</f>
        <v>0</v>
      </c>
      <c r="J532" s="294">
        <f>'ZZZ-PG1.DBF'!O542</f>
        <v>0</v>
      </c>
      <c r="K532" s="294">
        <f>'ZZZ-PG1.DBF'!P542</f>
        <v>0</v>
      </c>
      <c r="L532" s="330">
        <f>'ZZZ-PG1.DBF'!Q542</f>
        <v>0</v>
      </c>
      <c r="M532" s="294">
        <f>'ZZZ-PG1.DBF'!R542</f>
        <v>0</v>
      </c>
    </row>
    <row r="533" spans="1:13">
      <c r="A533" s="330">
        <f>'ZZZ-PG1.DBF'!F543</f>
        <v>0</v>
      </c>
      <c r="C533" s="331">
        <f>'ZZZ-PG1.DBF'!H543</f>
        <v>0</v>
      </c>
      <c r="D533" s="294">
        <f>'ZZZ-PG1.DBF'!I543</f>
        <v>0</v>
      </c>
      <c r="E533" s="294">
        <f>'ZZZ-PG1.DBF'!J543</f>
        <v>0</v>
      </c>
      <c r="F533" s="294">
        <f>'ZZZ-PG1.DBF'!K543</f>
        <v>0</v>
      </c>
      <c r="G533" s="294">
        <f>'ZZZ-PG1.DBF'!L543</f>
        <v>0</v>
      </c>
      <c r="H533" s="294">
        <f>'ZZZ-PG1.DBF'!M543</f>
        <v>0</v>
      </c>
      <c r="I533" s="294">
        <f>'ZZZ-PG1.DBF'!N543</f>
        <v>0</v>
      </c>
      <c r="J533" s="294">
        <f>'ZZZ-PG1.DBF'!O543</f>
        <v>0</v>
      </c>
      <c r="K533" s="294">
        <f>'ZZZ-PG1.DBF'!P543</f>
        <v>0</v>
      </c>
      <c r="L533" s="330">
        <f>'ZZZ-PG1.DBF'!Q543</f>
        <v>0</v>
      </c>
      <c r="M533" s="294">
        <f>'ZZZ-PG1.DBF'!R543</f>
        <v>0</v>
      </c>
    </row>
    <row r="534" spans="1:13">
      <c r="A534" s="330">
        <f>'ZZZ-PG1.DBF'!F544</f>
        <v>0</v>
      </c>
      <c r="C534" s="331">
        <f>'ZZZ-PG1.DBF'!H544</f>
        <v>0</v>
      </c>
      <c r="D534" s="294">
        <f>'ZZZ-PG1.DBF'!I544</f>
        <v>0</v>
      </c>
      <c r="E534" s="294">
        <f>'ZZZ-PG1.DBF'!J544</f>
        <v>0</v>
      </c>
      <c r="F534" s="294">
        <f>'ZZZ-PG1.DBF'!K544</f>
        <v>0</v>
      </c>
      <c r="G534" s="294">
        <f>'ZZZ-PG1.DBF'!L544</f>
        <v>0</v>
      </c>
      <c r="H534" s="294">
        <f>'ZZZ-PG1.DBF'!M544</f>
        <v>0</v>
      </c>
      <c r="I534" s="294">
        <f>'ZZZ-PG1.DBF'!N544</f>
        <v>0</v>
      </c>
      <c r="J534" s="294">
        <f>'ZZZ-PG1.DBF'!O544</f>
        <v>0</v>
      </c>
      <c r="K534" s="294">
        <f>'ZZZ-PG1.DBF'!P544</f>
        <v>0</v>
      </c>
      <c r="L534" s="330">
        <f>'ZZZ-PG1.DBF'!Q544</f>
        <v>0</v>
      </c>
      <c r="M534" s="294">
        <f>'ZZZ-PG1.DBF'!R544</f>
        <v>0</v>
      </c>
    </row>
    <row r="535" spans="1:13">
      <c r="A535" s="330">
        <f>'ZZZ-PG1.DBF'!F545</f>
        <v>0</v>
      </c>
      <c r="C535" s="331">
        <f>'ZZZ-PG1.DBF'!H545</f>
        <v>0</v>
      </c>
      <c r="D535" s="294">
        <f>'ZZZ-PG1.DBF'!I545</f>
        <v>0</v>
      </c>
      <c r="E535" s="294">
        <f>'ZZZ-PG1.DBF'!J545</f>
        <v>0</v>
      </c>
      <c r="F535" s="294">
        <f>'ZZZ-PG1.DBF'!K545</f>
        <v>0</v>
      </c>
      <c r="G535" s="294">
        <f>'ZZZ-PG1.DBF'!L545</f>
        <v>0</v>
      </c>
      <c r="H535" s="294">
        <f>'ZZZ-PG1.DBF'!M545</f>
        <v>0</v>
      </c>
      <c r="I535" s="294">
        <f>'ZZZ-PG1.DBF'!N545</f>
        <v>0</v>
      </c>
      <c r="J535" s="294">
        <f>'ZZZ-PG1.DBF'!O545</f>
        <v>0</v>
      </c>
      <c r="K535" s="294">
        <f>'ZZZ-PG1.DBF'!P545</f>
        <v>0</v>
      </c>
      <c r="L535" s="330">
        <f>'ZZZ-PG1.DBF'!Q545</f>
        <v>0</v>
      </c>
      <c r="M535" s="294">
        <f>'ZZZ-PG1.DBF'!R545</f>
        <v>0</v>
      </c>
    </row>
    <row r="536" spans="1:13">
      <c r="A536" s="330">
        <f>'ZZZ-PG1.DBF'!F546</f>
        <v>0</v>
      </c>
      <c r="C536" s="331">
        <f>'ZZZ-PG1.DBF'!H546</f>
        <v>0</v>
      </c>
      <c r="D536" s="294">
        <f>'ZZZ-PG1.DBF'!I546</f>
        <v>0</v>
      </c>
      <c r="E536" s="294">
        <f>'ZZZ-PG1.DBF'!J546</f>
        <v>0</v>
      </c>
      <c r="F536" s="294">
        <f>'ZZZ-PG1.DBF'!K546</f>
        <v>0</v>
      </c>
      <c r="G536" s="294">
        <f>'ZZZ-PG1.DBF'!L546</f>
        <v>0</v>
      </c>
      <c r="H536" s="294">
        <f>'ZZZ-PG1.DBF'!M546</f>
        <v>0</v>
      </c>
      <c r="I536" s="294">
        <f>'ZZZ-PG1.DBF'!N546</f>
        <v>0</v>
      </c>
      <c r="J536" s="294">
        <f>'ZZZ-PG1.DBF'!O546</f>
        <v>0</v>
      </c>
      <c r="K536" s="294">
        <f>'ZZZ-PG1.DBF'!P546</f>
        <v>0</v>
      </c>
      <c r="L536" s="330">
        <f>'ZZZ-PG1.DBF'!Q546</f>
        <v>0</v>
      </c>
      <c r="M536" s="294">
        <f>'ZZZ-PG1.DBF'!R546</f>
        <v>0</v>
      </c>
    </row>
    <row r="537" spans="1:13">
      <c r="A537" s="330">
        <f>'ZZZ-PG1.DBF'!F547</f>
        <v>0</v>
      </c>
      <c r="C537" s="331">
        <f>'ZZZ-PG1.DBF'!H547</f>
        <v>0</v>
      </c>
      <c r="D537" s="294">
        <f>'ZZZ-PG1.DBF'!I547</f>
        <v>0</v>
      </c>
      <c r="E537" s="294">
        <f>'ZZZ-PG1.DBF'!J547</f>
        <v>0</v>
      </c>
      <c r="F537" s="294">
        <f>'ZZZ-PG1.DBF'!K547</f>
        <v>0</v>
      </c>
      <c r="G537" s="294">
        <f>'ZZZ-PG1.DBF'!L547</f>
        <v>0</v>
      </c>
      <c r="H537" s="294">
        <f>'ZZZ-PG1.DBF'!M547</f>
        <v>0</v>
      </c>
      <c r="I537" s="294">
        <f>'ZZZ-PG1.DBF'!N547</f>
        <v>0</v>
      </c>
      <c r="J537" s="294">
        <f>'ZZZ-PG1.DBF'!O547</f>
        <v>0</v>
      </c>
      <c r="K537" s="294">
        <f>'ZZZ-PG1.DBF'!P547</f>
        <v>0</v>
      </c>
      <c r="L537" s="330">
        <f>'ZZZ-PG1.DBF'!Q547</f>
        <v>0</v>
      </c>
      <c r="M537" s="294">
        <f>'ZZZ-PG1.DBF'!R547</f>
        <v>0</v>
      </c>
    </row>
    <row r="538" spans="1:13">
      <c r="A538" s="330">
        <f>'ZZZ-PG1.DBF'!F548</f>
        <v>0</v>
      </c>
      <c r="C538" s="331">
        <f>'ZZZ-PG1.DBF'!H548</f>
        <v>0</v>
      </c>
      <c r="D538" s="294">
        <f>'ZZZ-PG1.DBF'!I548</f>
        <v>0</v>
      </c>
      <c r="E538" s="294">
        <f>'ZZZ-PG1.DBF'!J548</f>
        <v>0</v>
      </c>
      <c r="F538" s="294">
        <f>'ZZZ-PG1.DBF'!K548</f>
        <v>0</v>
      </c>
      <c r="G538" s="294">
        <f>'ZZZ-PG1.DBF'!L548</f>
        <v>0</v>
      </c>
      <c r="H538" s="294">
        <f>'ZZZ-PG1.DBF'!M548</f>
        <v>0</v>
      </c>
      <c r="I538" s="294">
        <f>'ZZZ-PG1.DBF'!N548</f>
        <v>0</v>
      </c>
      <c r="J538" s="294">
        <f>'ZZZ-PG1.DBF'!O548</f>
        <v>0</v>
      </c>
      <c r="K538" s="294">
        <f>'ZZZ-PG1.DBF'!P548</f>
        <v>0</v>
      </c>
      <c r="L538" s="330">
        <f>'ZZZ-PG1.DBF'!Q548</f>
        <v>0</v>
      </c>
      <c r="M538" s="294">
        <f>'ZZZ-PG1.DBF'!R548</f>
        <v>0</v>
      </c>
    </row>
    <row r="539" spans="1:13">
      <c r="A539" s="330">
        <f>'ZZZ-PG1.DBF'!F549</f>
        <v>0</v>
      </c>
      <c r="C539" s="331">
        <f>'ZZZ-PG1.DBF'!H549</f>
        <v>0</v>
      </c>
      <c r="D539" s="294">
        <f>'ZZZ-PG1.DBF'!I549</f>
        <v>0</v>
      </c>
      <c r="E539" s="294">
        <f>'ZZZ-PG1.DBF'!J549</f>
        <v>0</v>
      </c>
      <c r="F539" s="294">
        <f>'ZZZ-PG1.DBF'!K549</f>
        <v>0</v>
      </c>
      <c r="G539" s="294">
        <f>'ZZZ-PG1.DBF'!L549</f>
        <v>0</v>
      </c>
      <c r="H539" s="294">
        <f>'ZZZ-PG1.DBF'!M549</f>
        <v>0</v>
      </c>
      <c r="I539" s="294">
        <f>'ZZZ-PG1.DBF'!N549</f>
        <v>0</v>
      </c>
      <c r="J539" s="294">
        <f>'ZZZ-PG1.DBF'!O549</f>
        <v>0</v>
      </c>
      <c r="K539" s="294">
        <f>'ZZZ-PG1.DBF'!P549</f>
        <v>0</v>
      </c>
      <c r="L539" s="330">
        <f>'ZZZ-PG1.DBF'!Q549</f>
        <v>0</v>
      </c>
      <c r="M539" s="294">
        <f>'ZZZ-PG1.DBF'!R549</f>
        <v>0</v>
      </c>
    </row>
    <row r="540" spans="1:13">
      <c r="A540" s="330">
        <f>'ZZZ-PG1.DBF'!F550</f>
        <v>0</v>
      </c>
      <c r="C540" s="331">
        <f>'ZZZ-PG1.DBF'!H550</f>
        <v>0</v>
      </c>
      <c r="D540" s="294">
        <f>'ZZZ-PG1.DBF'!I550</f>
        <v>0</v>
      </c>
      <c r="E540" s="294">
        <f>'ZZZ-PG1.DBF'!J550</f>
        <v>0</v>
      </c>
      <c r="F540" s="294">
        <f>'ZZZ-PG1.DBF'!K550</f>
        <v>0</v>
      </c>
      <c r="G540" s="294">
        <f>'ZZZ-PG1.DBF'!L550</f>
        <v>0</v>
      </c>
      <c r="H540" s="294">
        <f>'ZZZ-PG1.DBF'!M550</f>
        <v>0</v>
      </c>
      <c r="I540" s="294">
        <f>'ZZZ-PG1.DBF'!N550</f>
        <v>0</v>
      </c>
      <c r="J540" s="294">
        <f>'ZZZ-PG1.DBF'!O550</f>
        <v>0</v>
      </c>
      <c r="K540" s="294">
        <f>'ZZZ-PG1.DBF'!P550</f>
        <v>0</v>
      </c>
      <c r="L540" s="330">
        <f>'ZZZ-PG1.DBF'!Q550</f>
        <v>0</v>
      </c>
      <c r="M540" s="294">
        <f>'ZZZ-PG1.DBF'!R550</f>
        <v>0</v>
      </c>
    </row>
    <row r="541" spans="1:13">
      <c r="A541" s="330">
        <f>'ZZZ-PG1.DBF'!F551</f>
        <v>0</v>
      </c>
      <c r="C541" s="331">
        <f>'ZZZ-PG1.DBF'!H551</f>
        <v>0</v>
      </c>
      <c r="D541" s="294">
        <f>'ZZZ-PG1.DBF'!I551</f>
        <v>0</v>
      </c>
      <c r="E541" s="294">
        <f>'ZZZ-PG1.DBF'!J551</f>
        <v>0</v>
      </c>
      <c r="F541" s="294">
        <f>'ZZZ-PG1.DBF'!K551</f>
        <v>0</v>
      </c>
      <c r="G541" s="294">
        <f>'ZZZ-PG1.DBF'!L551</f>
        <v>0</v>
      </c>
      <c r="H541" s="294">
        <f>'ZZZ-PG1.DBF'!M551</f>
        <v>0</v>
      </c>
      <c r="I541" s="294">
        <f>'ZZZ-PG1.DBF'!N551</f>
        <v>0</v>
      </c>
      <c r="J541" s="294">
        <f>'ZZZ-PG1.DBF'!O551</f>
        <v>0</v>
      </c>
      <c r="K541" s="294">
        <f>'ZZZ-PG1.DBF'!P551</f>
        <v>0</v>
      </c>
      <c r="L541" s="330">
        <f>'ZZZ-PG1.DBF'!Q551</f>
        <v>0</v>
      </c>
      <c r="M541" s="294">
        <f>'ZZZ-PG1.DBF'!R551</f>
        <v>0</v>
      </c>
    </row>
    <row r="542" spans="1:13">
      <c r="A542" s="330">
        <f>'ZZZ-PG1.DBF'!F552</f>
        <v>0</v>
      </c>
      <c r="C542" s="331">
        <f>'ZZZ-PG1.DBF'!H552</f>
        <v>0</v>
      </c>
      <c r="D542" s="294">
        <f>'ZZZ-PG1.DBF'!I552</f>
        <v>0</v>
      </c>
      <c r="E542" s="294">
        <f>'ZZZ-PG1.DBF'!J552</f>
        <v>0</v>
      </c>
      <c r="F542" s="294">
        <f>'ZZZ-PG1.DBF'!K552</f>
        <v>0</v>
      </c>
      <c r="G542" s="294">
        <f>'ZZZ-PG1.DBF'!L552</f>
        <v>0</v>
      </c>
      <c r="H542" s="294">
        <f>'ZZZ-PG1.DBF'!M552</f>
        <v>0</v>
      </c>
      <c r="I542" s="294">
        <f>'ZZZ-PG1.DBF'!N552</f>
        <v>0</v>
      </c>
      <c r="J542" s="294">
        <f>'ZZZ-PG1.DBF'!O552</f>
        <v>0</v>
      </c>
      <c r="K542" s="294">
        <f>'ZZZ-PG1.DBF'!P552</f>
        <v>0</v>
      </c>
      <c r="L542" s="330">
        <f>'ZZZ-PG1.DBF'!Q552</f>
        <v>0</v>
      </c>
      <c r="M542" s="294">
        <f>'ZZZ-PG1.DBF'!R552</f>
        <v>0</v>
      </c>
    </row>
    <row r="543" spans="1:13">
      <c r="A543" s="330">
        <f>'ZZZ-PG1.DBF'!F553</f>
        <v>0</v>
      </c>
      <c r="C543" s="331">
        <f>'ZZZ-PG1.DBF'!H553</f>
        <v>0</v>
      </c>
      <c r="D543" s="294">
        <f>'ZZZ-PG1.DBF'!I553</f>
        <v>0</v>
      </c>
      <c r="E543" s="294">
        <f>'ZZZ-PG1.DBF'!J553</f>
        <v>0</v>
      </c>
      <c r="F543" s="294">
        <f>'ZZZ-PG1.DBF'!K553</f>
        <v>0</v>
      </c>
      <c r="G543" s="294">
        <f>'ZZZ-PG1.DBF'!L553</f>
        <v>0</v>
      </c>
      <c r="H543" s="294">
        <f>'ZZZ-PG1.DBF'!M553</f>
        <v>0</v>
      </c>
      <c r="I543" s="294">
        <f>'ZZZ-PG1.DBF'!N553</f>
        <v>0</v>
      </c>
      <c r="J543" s="294">
        <f>'ZZZ-PG1.DBF'!O553</f>
        <v>0</v>
      </c>
      <c r="K543" s="294">
        <f>'ZZZ-PG1.DBF'!P553</f>
        <v>0</v>
      </c>
      <c r="L543" s="330">
        <f>'ZZZ-PG1.DBF'!Q553</f>
        <v>0</v>
      </c>
      <c r="M543" s="294">
        <f>'ZZZ-PG1.DBF'!R553</f>
        <v>0</v>
      </c>
    </row>
    <row r="544" spans="1:13">
      <c r="A544" s="330">
        <f>'ZZZ-PG1.DBF'!F554</f>
        <v>0</v>
      </c>
      <c r="C544" s="331">
        <f>'ZZZ-PG1.DBF'!H554</f>
        <v>0</v>
      </c>
      <c r="D544" s="294">
        <f>'ZZZ-PG1.DBF'!I554</f>
        <v>0</v>
      </c>
      <c r="E544" s="294">
        <f>'ZZZ-PG1.DBF'!J554</f>
        <v>0</v>
      </c>
      <c r="F544" s="294">
        <f>'ZZZ-PG1.DBF'!K554</f>
        <v>0</v>
      </c>
      <c r="G544" s="294">
        <f>'ZZZ-PG1.DBF'!L554</f>
        <v>0</v>
      </c>
      <c r="H544" s="294">
        <f>'ZZZ-PG1.DBF'!M554</f>
        <v>0</v>
      </c>
      <c r="I544" s="294">
        <f>'ZZZ-PG1.DBF'!N554</f>
        <v>0</v>
      </c>
      <c r="J544" s="294">
        <f>'ZZZ-PG1.DBF'!O554</f>
        <v>0</v>
      </c>
      <c r="K544" s="294">
        <f>'ZZZ-PG1.DBF'!P554</f>
        <v>0</v>
      </c>
      <c r="L544" s="330">
        <f>'ZZZ-PG1.DBF'!Q554</f>
        <v>0</v>
      </c>
      <c r="M544" s="294">
        <f>'ZZZ-PG1.DBF'!R554</f>
        <v>0</v>
      </c>
    </row>
    <row r="545" spans="1:13">
      <c r="A545" s="330">
        <f>'ZZZ-PG1.DBF'!F555</f>
        <v>0</v>
      </c>
      <c r="C545" s="331">
        <f>'ZZZ-PG1.DBF'!H555</f>
        <v>0</v>
      </c>
      <c r="D545" s="294">
        <f>'ZZZ-PG1.DBF'!I555</f>
        <v>0</v>
      </c>
      <c r="E545" s="294">
        <f>'ZZZ-PG1.DBF'!J555</f>
        <v>0</v>
      </c>
      <c r="F545" s="294">
        <f>'ZZZ-PG1.DBF'!K555</f>
        <v>0</v>
      </c>
      <c r="G545" s="294">
        <f>'ZZZ-PG1.DBF'!L555</f>
        <v>0</v>
      </c>
      <c r="H545" s="294">
        <f>'ZZZ-PG1.DBF'!M555</f>
        <v>0</v>
      </c>
      <c r="I545" s="294">
        <f>'ZZZ-PG1.DBF'!N555</f>
        <v>0</v>
      </c>
      <c r="J545" s="294">
        <f>'ZZZ-PG1.DBF'!O555</f>
        <v>0</v>
      </c>
      <c r="K545" s="294">
        <f>'ZZZ-PG1.DBF'!P555</f>
        <v>0</v>
      </c>
      <c r="L545" s="330">
        <f>'ZZZ-PG1.DBF'!Q555</f>
        <v>0</v>
      </c>
      <c r="M545" s="294">
        <f>'ZZZ-PG1.DBF'!R555</f>
        <v>0</v>
      </c>
    </row>
    <row r="546" spans="1:13">
      <c r="A546" s="330">
        <f>'ZZZ-PG1.DBF'!F556</f>
        <v>0</v>
      </c>
      <c r="C546" s="331">
        <f>'ZZZ-PG1.DBF'!H556</f>
        <v>0</v>
      </c>
      <c r="D546" s="294">
        <f>'ZZZ-PG1.DBF'!I556</f>
        <v>0</v>
      </c>
      <c r="E546" s="294">
        <f>'ZZZ-PG1.DBF'!J556</f>
        <v>0</v>
      </c>
      <c r="F546" s="294">
        <f>'ZZZ-PG1.DBF'!K556</f>
        <v>0</v>
      </c>
      <c r="G546" s="294">
        <f>'ZZZ-PG1.DBF'!L556</f>
        <v>0</v>
      </c>
      <c r="H546" s="294">
        <f>'ZZZ-PG1.DBF'!M556</f>
        <v>0</v>
      </c>
      <c r="I546" s="294">
        <f>'ZZZ-PG1.DBF'!N556</f>
        <v>0</v>
      </c>
      <c r="J546" s="294">
        <f>'ZZZ-PG1.DBF'!O556</f>
        <v>0</v>
      </c>
      <c r="K546" s="294">
        <f>'ZZZ-PG1.DBF'!P556</f>
        <v>0</v>
      </c>
      <c r="L546" s="330">
        <f>'ZZZ-PG1.DBF'!Q556</f>
        <v>0</v>
      </c>
      <c r="M546" s="294">
        <f>'ZZZ-PG1.DBF'!R556</f>
        <v>0</v>
      </c>
    </row>
    <row r="547" spans="1:13">
      <c r="A547" s="330">
        <f>'ZZZ-PG1.DBF'!F557</f>
        <v>0</v>
      </c>
      <c r="C547" s="331">
        <f>'ZZZ-PG1.DBF'!H557</f>
        <v>0</v>
      </c>
      <c r="D547" s="294">
        <f>'ZZZ-PG1.DBF'!I557</f>
        <v>0</v>
      </c>
      <c r="E547" s="294">
        <f>'ZZZ-PG1.DBF'!J557</f>
        <v>0</v>
      </c>
      <c r="F547" s="294">
        <f>'ZZZ-PG1.DBF'!K557</f>
        <v>0</v>
      </c>
      <c r="G547" s="294">
        <f>'ZZZ-PG1.DBF'!L557</f>
        <v>0</v>
      </c>
      <c r="H547" s="294">
        <f>'ZZZ-PG1.DBF'!M557</f>
        <v>0</v>
      </c>
      <c r="I547" s="294">
        <f>'ZZZ-PG1.DBF'!N557</f>
        <v>0</v>
      </c>
      <c r="J547" s="294">
        <f>'ZZZ-PG1.DBF'!O557</f>
        <v>0</v>
      </c>
      <c r="K547" s="294">
        <f>'ZZZ-PG1.DBF'!P557</f>
        <v>0</v>
      </c>
      <c r="L547" s="330">
        <f>'ZZZ-PG1.DBF'!Q557</f>
        <v>0</v>
      </c>
      <c r="M547" s="294">
        <f>'ZZZ-PG1.DBF'!R557</f>
        <v>0</v>
      </c>
    </row>
    <row r="548" spans="1:13">
      <c r="A548" s="330">
        <f>'ZZZ-PG1.DBF'!F558</f>
        <v>0</v>
      </c>
      <c r="C548" s="331">
        <f>'ZZZ-PG1.DBF'!H558</f>
        <v>0</v>
      </c>
      <c r="D548" s="294">
        <f>'ZZZ-PG1.DBF'!I558</f>
        <v>0</v>
      </c>
      <c r="E548" s="294">
        <f>'ZZZ-PG1.DBF'!J558</f>
        <v>0</v>
      </c>
      <c r="F548" s="294">
        <f>'ZZZ-PG1.DBF'!K558</f>
        <v>0</v>
      </c>
      <c r="G548" s="294">
        <f>'ZZZ-PG1.DBF'!L558</f>
        <v>0</v>
      </c>
      <c r="H548" s="294">
        <f>'ZZZ-PG1.DBF'!M558</f>
        <v>0</v>
      </c>
      <c r="I548" s="294">
        <f>'ZZZ-PG1.DBF'!N558</f>
        <v>0</v>
      </c>
      <c r="J548" s="294">
        <f>'ZZZ-PG1.DBF'!O558</f>
        <v>0</v>
      </c>
      <c r="K548" s="294">
        <f>'ZZZ-PG1.DBF'!P558</f>
        <v>0</v>
      </c>
      <c r="L548" s="330">
        <f>'ZZZ-PG1.DBF'!Q558</f>
        <v>0</v>
      </c>
      <c r="M548" s="294">
        <f>'ZZZ-PG1.DBF'!R558</f>
        <v>0</v>
      </c>
    </row>
    <row r="549" spans="1:13">
      <c r="A549" s="330">
        <f>'ZZZ-PG1.DBF'!F559</f>
        <v>0</v>
      </c>
      <c r="C549" s="331">
        <f>'ZZZ-PG1.DBF'!H559</f>
        <v>0</v>
      </c>
      <c r="D549" s="294">
        <f>'ZZZ-PG1.DBF'!I559</f>
        <v>0</v>
      </c>
      <c r="E549" s="294">
        <f>'ZZZ-PG1.DBF'!J559</f>
        <v>0</v>
      </c>
      <c r="F549" s="294">
        <f>'ZZZ-PG1.DBF'!K559</f>
        <v>0</v>
      </c>
      <c r="G549" s="294">
        <f>'ZZZ-PG1.DBF'!L559</f>
        <v>0</v>
      </c>
      <c r="H549" s="294">
        <f>'ZZZ-PG1.DBF'!M559</f>
        <v>0</v>
      </c>
      <c r="I549" s="294">
        <f>'ZZZ-PG1.DBF'!N559</f>
        <v>0</v>
      </c>
      <c r="J549" s="294">
        <f>'ZZZ-PG1.DBF'!O559</f>
        <v>0</v>
      </c>
      <c r="K549" s="294">
        <f>'ZZZ-PG1.DBF'!P559</f>
        <v>0</v>
      </c>
      <c r="L549" s="330">
        <f>'ZZZ-PG1.DBF'!Q559</f>
        <v>0</v>
      </c>
      <c r="M549" s="294">
        <f>'ZZZ-PG1.DBF'!R559</f>
        <v>0</v>
      </c>
    </row>
    <row r="550" spans="1:13">
      <c r="A550" s="330">
        <f>'ZZZ-PG1.DBF'!F560</f>
        <v>0</v>
      </c>
      <c r="C550" s="331">
        <f>'ZZZ-PG1.DBF'!H560</f>
        <v>0</v>
      </c>
      <c r="D550" s="294">
        <f>'ZZZ-PG1.DBF'!I560</f>
        <v>0</v>
      </c>
      <c r="E550" s="294">
        <f>'ZZZ-PG1.DBF'!J560</f>
        <v>0</v>
      </c>
      <c r="F550" s="294">
        <f>'ZZZ-PG1.DBF'!K560</f>
        <v>0</v>
      </c>
      <c r="G550" s="294">
        <f>'ZZZ-PG1.DBF'!L560</f>
        <v>0</v>
      </c>
      <c r="H550" s="294">
        <f>'ZZZ-PG1.DBF'!M560</f>
        <v>0</v>
      </c>
      <c r="I550" s="294">
        <f>'ZZZ-PG1.DBF'!N560</f>
        <v>0</v>
      </c>
      <c r="J550" s="294">
        <f>'ZZZ-PG1.DBF'!O560</f>
        <v>0</v>
      </c>
      <c r="K550" s="294">
        <f>'ZZZ-PG1.DBF'!P560</f>
        <v>0</v>
      </c>
      <c r="L550" s="330">
        <f>'ZZZ-PG1.DBF'!Q560</f>
        <v>0</v>
      </c>
      <c r="M550" s="294">
        <f>'ZZZ-PG1.DBF'!R560</f>
        <v>0</v>
      </c>
    </row>
    <row r="551" spans="1:13">
      <c r="A551" s="330">
        <f>'ZZZ-PG1.DBF'!F561</f>
        <v>0</v>
      </c>
      <c r="C551" s="331">
        <f>'ZZZ-PG1.DBF'!H561</f>
        <v>0</v>
      </c>
      <c r="D551" s="294">
        <f>'ZZZ-PG1.DBF'!I561</f>
        <v>0</v>
      </c>
      <c r="E551" s="294">
        <f>'ZZZ-PG1.DBF'!J561</f>
        <v>0</v>
      </c>
      <c r="F551" s="294">
        <f>'ZZZ-PG1.DBF'!K561</f>
        <v>0</v>
      </c>
      <c r="G551" s="294">
        <f>'ZZZ-PG1.DBF'!L561</f>
        <v>0</v>
      </c>
      <c r="H551" s="294">
        <f>'ZZZ-PG1.DBF'!M561</f>
        <v>0</v>
      </c>
      <c r="I551" s="294">
        <f>'ZZZ-PG1.DBF'!N561</f>
        <v>0</v>
      </c>
      <c r="J551" s="294">
        <f>'ZZZ-PG1.DBF'!O561</f>
        <v>0</v>
      </c>
      <c r="K551" s="294">
        <f>'ZZZ-PG1.DBF'!P561</f>
        <v>0</v>
      </c>
      <c r="L551" s="330">
        <f>'ZZZ-PG1.DBF'!Q561</f>
        <v>0</v>
      </c>
      <c r="M551" s="294">
        <f>'ZZZ-PG1.DBF'!R561</f>
        <v>0</v>
      </c>
    </row>
    <row r="552" spans="1:13">
      <c r="M552" s="294"/>
    </row>
    <row r="553" spans="1:13">
      <c r="M553" s="294"/>
    </row>
    <row r="554" spans="1:13">
      <c r="M554" s="294"/>
    </row>
    <row r="555" spans="1:13">
      <c r="M555" s="294"/>
    </row>
    <row r="556" spans="1:13">
      <c r="M556" s="294"/>
    </row>
    <row r="557" spans="1:13">
      <c r="M557" s="294"/>
    </row>
    <row r="558" spans="1:13">
      <c r="M558" s="294"/>
    </row>
    <row r="559" spans="1:13">
      <c r="M559" s="294"/>
    </row>
    <row r="560" spans="1:13">
      <c r="M560" s="294"/>
    </row>
    <row r="561" spans="13:13">
      <c r="M561" s="294"/>
    </row>
    <row r="562" spans="13:13">
      <c r="M562" s="294"/>
    </row>
    <row r="563" spans="13:13">
      <c r="M563" s="294"/>
    </row>
    <row r="564" spans="13:13">
      <c r="M564" s="294"/>
    </row>
    <row r="565" spans="13:13">
      <c r="M565" s="294"/>
    </row>
    <row r="566" spans="13:13">
      <c r="M566" s="294"/>
    </row>
    <row r="567" spans="13:13">
      <c r="M567" s="294"/>
    </row>
    <row r="568" spans="13:13">
      <c r="M568" s="294"/>
    </row>
    <row r="569" spans="13:13">
      <c r="M569" s="294"/>
    </row>
    <row r="570" spans="13:13">
      <c r="M570" s="294"/>
    </row>
    <row r="571" spans="13:13">
      <c r="M571" s="294"/>
    </row>
    <row r="572" spans="13:13">
      <c r="M572" s="294"/>
    </row>
    <row r="573" spans="13:13">
      <c r="M573" s="294"/>
    </row>
    <row r="574" spans="13:13">
      <c r="M574" s="294"/>
    </row>
    <row r="575" spans="13:13">
      <c r="M575" s="294"/>
    </row>
    <row r="576" spans="13:13">
      <c r="M576" s="294"/>
    </row>
    <row r="577" spans="13:13">
      <c r="M577" s="294"/>
    </row>
    <row r="578" spans="13:13">
      <c r="M578" s="294"/>
    </row>
    <row r="579" spans="13:13">
      <c r="M579" s="294"/>
    </row>
    <row r="580" spans="13:13">
      <c r="M580" s="294"/>
    </row>
    <row r="581" spans="13:13">
      <c r="M581" s="294"/>
    </row>
    <row r="582" spans="13:13">
      <c r="M582" s="294"/>
    </row>
    <row r="583" spans="13:13">
      <c r="M583" s="294"/>
    </row>
    <row r="584" spans="13:13">
      <c r="M584" s="294"/>
    </row>
    <row r="585" spans="13:13">
      <c r="M585" s="294"/>
    </row>
    <row r="586" spans="13:13">
      <c r="M586" s="294"/>
    </row>
    <row r="587" spans="13:13">
      <c r="M587" s="294"/>
    </row>
  </sheetData>
  <mergeCells count="29">
    <mergeCell ref="L1:M1"/>
    <mergeCell ref="A2:L2"/>
    <mergeCell ref="A6:A8"/>
    <mergeCell ref="C6:G6"/>
    <mergeCell ref="H6:J6"/>
    <mergeCell ref="C7:C8"/>
    <mergeCell ref="K6:M6"/>
    <mergeCell ref="A114:L114"/>
    <mergeCell ref="A120:A122"/>
    <mergeCell ref="C120:G120"/>
    <mergeCell ref="H120:J120"/>
    <mergeCell ref="K120:M120"/>
    <mergeCell ref="C121:C122"/>
    <mergeCell ref="I108:L108"/>
    <mergeCell ref="L375:M375"/>
    <mergeCell ref="A376:L376"/>
    <mergeCell ref="A382:A384"/>
    <mergeCell ref="C382:G382"/>
    <mergeCell ref="H382:J382"/>
    <mergeCell ref="K382:M382"/>
    <mergeCell ref="C383:C384"/>
    <mergeCell ref="L244:M244"/>
    <mergeCell ref="A245:L245"/>
    <mergeCell ref="A251:A253"/>
    <mergeCell ref="C251:G251"/>
    <mergeCell ref="H251:J251"/>
    <mergeCell ref="K251:M251"/>
    <mergeCell ref="C252:C253"/>
    <mergeCell ref="L113:M113"/>
  </mergeCells>
  <printOptions horizontalCentered="1"/>
  <pageMargins left="0" right="0.25" top="0.75" bottom="0.75" header="0.3" footer="0.3"/>
  <pageSetup scale="61" firstPageNumber="27" orientation="landscape" useFirstPageNumber="1"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580"/>
  <sheetViews>
    <sheetView topLeftCell="F1" zoomScale="80" zoomScaleNormal="80" workbookViewId="0">
      <selection activeCell="I5" sqref="I5:K25"/>
    </sheetView>
  </sheetViews>
  <sheetFormatPr defaultRowHeight="15"/>
  <cols>
    <col min="1" max="1" width="64.140625" style="206" customWidth="1"/>
    <col min="2" max="2" width="7" style="206" customWidth="1"/>
    <col min="3" max="3" width="8.7109375" style="330" customWidth="1"/>
    <col min="4" max="4" width="11.28515625" style="206" customWidth="1"/>
    <col min="5" max="5" width="14.28515625" style="206" customWidth="1"/>
    <col min="6" max="6" width="13.140625" style="206" customWidth="1"/>
    <col min="7" max="7" width="91" style="206" customWidth="1"/>
    <col min="8" max="8" width="4.140625" style="206" customWidth="1"/>
    <col min="9" max="9" width="85.28515625" style="206" customWidth="1"/>
    <col min="10" max="10" width="14.7109375" style="206" customWidth="1"/>
    <col min="11" max="11" width="15" style="206" customWidth="1"/>
    <col min="12" max="12" width="9.28515625" style="206" customWidth="1"/>
    <col min="13" max="13" width="11.7109375" style="206" customWidth="1"/>
    <col min="14" max="14" width="13.7109375" style="206" customWidth="1"/>
    <col min="15" max="15" width="9.140625" style="206"/>
    <col min="16" max="16" width="57.140625" style="206" customWidth="1"/>
    <col min="17" max="16384" width="9.140625" style="206"/>
  </cols>
  <sheetData>
    <row r="1" spans="1:9" ht="18.75" customHeight="1">
      <c r="A1" s="200"/>
      <c r="B1" s="200"/>
      <c r="C1" s="323"/>
      <c r="D1" s="200"/>
      <c r="E1" s="200"/>
      <c r="F1" s="967" t="s">
        <v>604</v>
      </c>
      <c r="G1" s="967"/>
      <c r="H1" s="200"/>
    </row>
    <row r="2" spans="1:9" ht="18.75">
      <c r="A2" s="886" t="s">
        <v>800</v>
      </c>
      <c r="B2" s="886"/>
      <c r="C2" s="886"/>
      <c r="D2" s="886"/>
      <c r="E2" s="886"/>
      <c r="F2" s="886"/>
      <c r="G2" s="886"/>
    </row>
    <row r="3" spans="1:9" ht="18.75">
      <c r="A3" s="886" t="s">
        <v>607</v>
      </c>
      <c r="B3" s="886"/>
      <c r="C3" s="886"/>
      <c r="D3" s="886"/>
      <c r="E3" s="886"/>
      <c r="F3" s="886"/>
      <c r="G3" s="886"/>
    </row>
    <row r="4" spans="1:9" ht="18.75">
      <c r="A4" s="319" t="str">
        <f>"Expenditure Head No : "&amp;'ZZZ-PG1.DBF'!A18</f>
        <v>Expenditure Head No : 603</v>
      </c>
      <c r="B4" s="668"/>
      <c r="C4" s="324"/>
      <c r="D4" s="668"/>
      <c r="E4" s="668"/>
      <c r="F4" s="319" t="s">
        <v>1396</v>
      </c>
      <c r="G4" s="319"/>
      <c r="H4" s="679"/>
    </row>
    <row r="5" spans="1:9" ht="18.75">
      <c r="A5" s="319" t="str">
        <f>"Programme No &amp; Title : "&amp;'ZZZ-PG1.DBF'!B18</f>
        <v>Programme No &amp; Title : 03</v>
      </c>
      <c r="B5" s="319"/>
      <c r="C5" s="324"/>
      <c r="D5" s="668"/>
      <c r="E5" s="668"/>
      <c r="F5" s="222"/>
      <c r="G5" s="222"/>
      <c r="H5" s="679"/>
      <c r="I5" s="350"/>
    </row>
    <row r="6" spans="1:9" ht="18.75">
      <c r="A6" s="319" t="str">
        <f>"Project No &amp; Title : "&amp;'ZZZ-PG1.DBF'!C18</f>
        <v>Project No &amp; Title : 02</v>
      </c>
      <c r="B6" s="319"/>
      <c r="C6" s="324"/>
      <c r="D6" s="668"/>
      <c r="E6" s="668"/>
      <c r="F6" s="222"/>
      <c r="G6" s="222"/>
      <c r="H6" s="679"/>
      <c r="I6" s="557"/>
    </row>
    <row r="7" spans="1:9" ht="45" customHeight="1">
      <c r="A7" s="939" t="s">
        <v>196</v>
      </c>
      <c r="B7" s="939" t="s">
        <v>0</v>
      </c>
      <c r="C7" s="978" t="s">
        <v>79</v>
      </c>
      <c r="D7" s="939" t="s">
        <v>480</v>
      </c>
      <c r="E7" s="939" t="s">
        <v>82</v>
      </c>
      <c r="F7" s="939" t="s">
        <v>609</v>
      </c>
      <c r="G7" s="939" t="s">
        <v>481</v>
      </c>
      <c r="H7" s="322"/>
      <c r="I7" s="490"/>
    </row>
    <row r="8" spans="1:9" ht="6.75" customHeight="1">
      <c r="A8" s="940"/>
      <c r="B8" s="940"/>
      <c r="C8" s="979"/>
      <c r="D8" s="940"/>
      <c r="E8" s="940"/>
      <c r="F8" s="940"/>
      <c r="G8" s="940"/>
      <c r="H8" s="322"/>
    </row>
    <row r="9" spans="1:9" ht="9" customHeight="1">
      <c r="A9" s="941"/>
      <c r="B9" s="941"/>
      <c r="C9" s="980"/>
      <c r="D9" s="941"/>
      <c r="E9" s="941"/>
      <c r="F9" s="941"/>
      <c r="G9" s="941"/>
      <c r="H9" s="322"/>
    </row>
    <row r="10" spans="1:9" ht="18.75">
      <c r="A10" s="685" t="s">
        <v>85</v>
      </c>
      <c r="B10" s="685"/>
      <c r="C10" s="328"/>
      <c r="D10" s="202"/>
      <c r="E10" s="202"/>
      <c r="F10" s="202"/>
      <c r="G10" s="203"/>
      <c r="H10" s="322"/>
      <c r="I10" s="350"/>
    </row>
    <row r="11" spans="1:9" ht="18.75">
      <c r="A11" s="685"/>
      <c r="B11" s="685"/>
      <c r="C11" s="328"/>
      <c r="D11" s="202"/>
      <c r="E11" s="202"/>
      <c r="F11" s="202"/>
      <c r="G11" s="203"/>
      <c r="H11" s="322"/>
      <c r="I11" s="668"/>
    </row>
    <row r="12" spans="1:9" ht="36" customHeight="1">
      <c r="A12" s="589" t="s">
        <v>768</v>
      </c>
      <c r="B12" s="590" t="s">
        <v>669</v>
      </c>
      <c r="C12" s="328"/>
      <c r="D12" s="587"/>
      <c r="E12" s="202"/>
      <c r="F12" s="202"/>
      <c r="G12" s="203"/>
      <c r="H12" s="322"/>
    </row>
    <row r="13" spans="1:9" ht="18.75">
      <c r="A13" s="564" t="s">
        <v>66</v>
      </c>
      <c r="B13" s="591"/>
      <c r="C13" s="328"/>
      <c r="D13" s="587"/>
      <c r="E13" s="202"/>
      <c r="F13" s="202"/>
      <c r="G13" s="203"/>
      <c r="H13" s="322"/>
      <c r="I13" s="350"/>
    </row>
    <row r="14" spans="1:9">
      <c r="A14" s="225" t="s">
        <v>86</v>
      </c>
      <c r="B14" s="590"/>
      <c r="C14" s="592" t="str">
        <f>'ZZZ-PG1.DBF'!H18</f>
        <v>22</v>
      </c>
      <c r="D14" s="593">
        <f>'ZZZ-PG1.DBF'!P18</f>
        <v>1</v>
      </c>
      <c r="E14" s="593">
        <f>'ZZZ-PG1.DBF'!Q18</f>
        <v>0</v>
      </c>
      <c r="F14" s="593">
        <f>'ZZZ-PG1.DBF'!R18</f>
        <v>0</v>
      </c>
      <c r="G14" s="292"/>
    </row>
    <row r="15" spans="1:9" ht="30.75">
      <c r="A15" s="225" t="s">
        <v>87</v>
      </c>
      <c r="B15" s="590"/>
      <c r="C15" s="592" t="str">
        <f>'ZZZ-PG1.DBF'!H19</f>
        <v>22</v>
      </c>
      <c r="D15" s="593">
        <f>'ZZZ-PG1.DBF'!P19</f>
        <v>161525</v>
      </c>
      <c r="E15" s="593">
        <f>'ZZZ-PG1.DBF'!Q19</f>
        <v>19.43</v>
      </c>
      <c r="F15" s="593"/>
      <c r="G15" s="569" t="s">
        <v>1447</v>
      </c>
      <c r="I15" s="350"/>
    </row>
    <row r="16" spans="1:9" ht="19.5" customHeight="1">
      <c r="A16" s="225" t="s">
        <v>88</v>
      </c>
      <c r="B16" s="590"/>
      <c r="C16" s="592" t="str">
        <f>'ZZZ-PG1.DBF'!H20</f>
        <v>22</v>
      </c>
      <c r="D16" s="593">
        <f>'ZZZ-PG1.DBF'!P20</f>
        <v>15511</v>
      </c>
      <c r="E16" s="593">
        <f>'ZZZ-PG1.DBF'!Q20</f>
        <v>0.8</v>
      </c>
      <c r="F16" s="593">
        <f>'ZZZ-PG1.DBF'!R20</f>
        <v>0</v>
      </c>
      <c r="G16" s="292"/>
      <c r="I16" s="602"/>
    </row>
    <row r="17" spans="1:9">
      <c r="A17" s="589" t="s">
        <v>112</v>
      </c>
      <c r="B17" s="590"/>
      <c r="C17" s="592">
        <f>'ZZZ-PG1.DBF'!H21</f>
        <v>0</v>
      </c>
      <c r="D17" s="594">
        <f>'ZZZ-PG1.DBF'!P21</f>
        <v>177037</v>
      </c>
      <c r="E17" s="594">
        <f>'ZZZ-PG1.DBF'!Q21</f>
        <v>2.88</v>
      </c>
      <c r="F17" s="594">
        <f>'ZZZ-PG1.DBF'!R21</f>
        <v>0</v>
      </c>
      <c r="G17" s="292"/>
    </row>
    <row r="18" spans="1:9" ht="18.75">
      <c r="A18" s="589" t="s">
        <v>769</v>
      </c>
      <c r="B18" s="590" t="s">
        <v>670</v>
      </c>
      <c r="C18" s="592"/>
      <c r="D18" s="593"/>
      <c r="E18" s="593"/>
      <c r="F18" s="593"/>
      <c r="G18" s="292"/>
      <c r="I18" s="686"/>
    </row>
    <row r="19" spans="1:9">
      <c r="A19" s="564" t="s">
        <v>67</v>
      </c>
      <c r="B19" s="591"/>
      <c r="C19" s="592"/>
      <c r="D19" s="593"/>
      <c r="E19" s="593"/>
      <c r="F19" s="593"/>
      <c r="G19" s="292"/>
    </row>
    <row r="20" spans="1:9">
      <c r="A20" s="595" t="s">
        <v>89</v>
      </c>
      <c r="B20" s="596"/>
      <c r="C20" s="592" t="str">
        <f>'ZZZ-PG1.DBF'!H24</f>
        <v>22</v>
      </c>
      <c r="D20" s="593">
        <f>'ZZZ-PG1.DBF'!P24</f>
        <v>25600</v>
      </c>
      <c r="E20" s="593">
        <f>'ZZZ-PG1.DBF'!Q24</f>
        <v>12.38</v>
      </c>
      <c r="F20" s="593"/>
      <c r="G20" s="292" t="s">
        <v>1448</v>
      </c>
    </row>
    <row r="21" spans="1:9">
      <c r="A21" s="566" t="s">
        <v>90</v>
      </c>
      <c r="B21" s="596"/>
      <c r="C21" s="592">
        <f>'ZZZ-PG1.DBF'!H25</f>
        <v>0</v>
      </c>
      <c r="D21" s="593">
        <f>'ZZZ-PG1.DBF'!P25</f>
        <v>0</v>
      </c>
      <c r="E21" s="593">
        <f>'ZZZ-PG1.DBF'!Q25</f>
        <v>0</v>
      </c>
      <c r="F21" s="593">
        <f>'ZZZ-PG1.DBF'!R25</f>
        <v>0</v>
      </c>
      <c r="G21" s="292"/>
    </row>
    <row r="22" spans="1:9" ht="16.5" customHeight="1">
      <c r="A22" s="597" t="s">
        <v>91</v>
      </c>
      <c r="B22" s="596"/>
      <c r="C22" s="592">
        <f>'ZZZ-PG1.DBF'!H26</f>
        <v>0</v>
      </c>
      <c r="D22" s="594">
        <f>'ZZZ-PG1.DBF'!P26</f>
        <v>25600</v>
      </c>
      <c r="E22" s="594">
        <f>'ZZZ-PG1.DBF'!Q26</f>
        <v>12.38</v>
      </c>
      <c r="F22" s="594">
        <f>'ZZZ-PG1.DBF'!R26</f>
        <v>0</v>
      </c>
      <c r="G22" s="292"/>
    </row>
    <row r="23" spans="1:9">
      <c r="A23" s="597"/>
      <c r="B23" s="596"/>
      <c r="C23" s="598"/>
      <c r="D23" s="593"/>
      <c r="E23" s="593"/>
      <c r="F23" s="593"/>
      <c r="G23" s="292"/>
    </row>
    <row r="24" spans="1:9">
      <c r="A24" s="599" t="s">
        <v>92</v>
      </c>
      <c r="B24" s="600"/>
      <c r="C24" s="598"/>
      <c r="D24" s="593"/>
      <c r="E24" s="593"/>
      <c r="F24" s="593"/>
      <c r="G24" s="292"/>
    </row>
    <row r="25" spans="1:9">
      <c r="A25" s="566" t="s">
        <v>93</v>
      </c>
      <c r="B25" s="596"/>
      <c r="C25" s="592" t="str">
        <f>'ZZZ-PG1.DBF'!H29</f>
        <v>22</v>
      </c>
      <c r="D25" s="593">
        <f>'ZZZ-PG1.DBF'!P29</f>
        <v>24915</v>
      </c>
      <c r="E25" s="593">
        <f>'ZZZ-PG1.DBF'!Q29</f>
        <v>6.98</v>
      </c>
      <c r="F25" s="593"/>
      <c r="G25" s="292" t="s">
        <v>1449</v>
      </c>
    </row>
    <row r="26" spans="1:9">
      <c r="A26" s="601" t="s">
        <v>94</v>
      </c>
      <c r="B26" s="596"/>
      <c r="C26" s="592" t="str">
        <f>'ZZZ-PG1.DBF'!H30</f>
        <v>22</v>
      </c>
      <c r="D26" s="593">
        <f>'ZZZ-PG1.DBF'!P30</f>
        <v>46951</v>
      </c>
      <c r="E26" s="593">
        <f>'ZZZ-PG1.DBF'!Q30</f>
        <v>8.32</v>
      </c>
      <c r="F26" s="593"/>
      <c r="G26" s="292" t="s">
        <v>1450</v>
      </c>
    </row>
    <row r="27" spans="1:9">
      <c r="A27" s="567" t="s">
        <v>95</v>
      </c>
      <c r="B27" s="596"/>
      <c r="C27" s="592" t="str">
        <f>'ZZZ-PG1.DBF'!H31</f>
        <v>22</v>
      </c>
      <c r="D27" s="593">
        <f>'ZZZ-PG1.DBF'!P31</f>
        <v>3</v>
      </c>
      <c r="E27" s="593">
        <f>'ZZZ-PG1.DBF'!Q31</f>
        <v>0</v>
      </c>
      <c r="F27" s="593">
        <f>'ZZZ-PG1.DBF'!R31</f>
        <v>0</v>
      </c>
      <c r="G27" s="292"/>
    </row>
    <row r="28" spans="1:9">
      <c r="A28" s="225" t="s">
        <v>96</v>
      </c>
      <c r="B28" s="590"/>
      <c r="C28" s="592">
        <f>'ZZZ-PG1.DBF'!H32</f>
        <v>0</v>
      </c>
      <c r="D28" s="593">
        <f>'ZZZ-PG1.DBF'!P32</f>
        <v>0</v>
      </c>
      <c r="E28" s="593">
        <f>'ZZZ-PG1.DBF'!Q32</f>
        <v>0</v>
      </c>
      <c r="F28" s="593">
        <f>'ZZZ-PG1.DBF'!R32</f>
        <v>0</v>
      </c>
      <c r="G28" s="292"/>
    </row>
    <row r="29" spans="1:9">
      <c r="A29" s="225" t="s">
        <v>97</v>
      </c>
      <c r="B29" s="590"/>
      <c r="C29" s="592" t="str">
        <f>'ZZZ-PG1.DBF'!H33</f>
        <v>RF</v>
      </c>
      <c r="D29" s="593">
        <f>'ZZZ-PG1.DBF'!P33</f>
        <v>17284</v>
      </c>
      <c r="E29" s="593">
        <f>'ZZZ-PG1.DBF'!Q33</f>
        <v>36.770000000000003</v>
      </c>
      <c r="F29" s="593"/>
      <c r="G29" s="292"/>
    </row>
    <row r="30" spans="1:9">
      <c r="A30" s="569" t="s">
        <v>474</v>
      </c>
      <c r="B30" s="590"/>
      <c r="C30" s="592">
        <f>'ZZZ-PG1.DBF'!H34</f>
        <v>0</v>
      </c>
      <c r="D30" s="593">
        <f>'ZZZ-PG1.DBF'!P34</f>
        <v>0</v>
      </c>
      <c r="E30" s="593">
        <f>'ZZZ-PG1.DBF'!Q34</f>
        <v>0</v>
      </c>
      <c r="F30" s="593">
        <f>'ZZZ-PG1.DBF'!R34</f>
        <v>0</v>
      </c>
      <c r="G30" s="292"/>
    </row>
    <row r="31" spans="1:9">
      <c r="A31" s="589" t="s">
        <v>98</v>
      </c>
      <c r="B31" s="590"/>
      <c r="C31" s="592">
        <f>'ZZZ-PG1.DBF'!H35</f>
        <v>0</v>
      </c>
      <c r="D31" s="594">
        <f>'ZZZ-PG1.DBF'!P35</f>
        <v>89153</v>
      </c>
      <c r="E31" s="594">
        <f>'ZZZ-PG1.DBF'!Q35</f>
        <v>8.1</v>
      </c>
      <c r="F31" s="594">
        <f>'ZZZ-PG1.DBF'!R35</f>
        <v>0</v>
      </c>
      <c r="G31" s="292"/>
    </row>
    <row r="32" spans="1:9">
      <c r="A32" s="589"/>
      <c r="B32" s="590"/>
      <c r="C32" s="592"/>
      <c r="D32" s="593"/>
      <c r="E32" s="593"/>
      <c r="F32" s="593"/>
      <c r="G32" s="292"/>
    </row>
    <row r="33" spans="1:7">
      <c r="A33" s="564" t="s">
        <v>68</v>
      </c>
      <c r="B33" s="591"/>
      <c r="C33" s="592"/>
      <c r="D33" s="593"/>
      <c r="E33" s="593"/>
      <c r="F33" s="593"/>
      <c r="G33" s="292"/>
    </row>
    <row r="34" spans="1:7">
      <c r="A34" s="225" t="s">
        <v>99</v>
      </c>
      <c r="B34" s="590"/>
      <c r="C34" s="592" t="str">
        <f>'ZZZ-PG1.DBF'!H38</f>
        <v>22</v>
      </c>
      <c r="D34" s="593">
        <f>'ZZZ-PG1.DBF'!P38</f>
        <v>32293</v>
      </c>
      <c r="E34" s="593">
        <f>'ZZZ-PG1.DBF'!Q38</f>
        <v>13.74</v>
      </c>
      <c r="F34" s="593"/>
      <c r="G34" s="292" t="s">
        <v>1442</v>
      </c>
    </row>
    <row r="35" spans="1:7">
      <c r="A35" s="225" t="s">
        <v>100</v>
      </c>
      <c r="B35" s="590"/>
      <c r="C35" s="592" t="str">
        <f>'ZZZ-PG1.DBF'!H39</f>
        <v>22</v>
      </c>
      <c r="D35" s="593">
        <f>'ZZZ-PG1.DBF'!P39</f>
        <v>2</v>
      </c>
      <c r="E35" s="593">
        <f>'ZZZ-PG1.DBF'!Q39</f>
        <v>0</v>
      </c>
      <c r="F35" s="593">
        <f>'ZZZ-PG1.DBF'!R39</f>
        <v>0</v>
      </c>
      <c r="G35" s="292"/>
    </row>
    <row r="36" spans="1:7">
      <c r="A36" s="225" t="s">
        <v>101</v>
      </c>
      <c r="B36" s="590"/>
      <c r="C36" s="592" t="str">
        <f>'ZZZ-PG1.DBF'!H40</f>
        <v>22</v>
      </c>
      <c r="D36" s="593">
        <f>'ZZZ-PG1.DBF'!P40</f>
        <v>44400</v>
      </c>
      <c r="E36" s="593">
        <f>'ZZZ-PG1.DBF'!Q40</f>
        <v>94.47</v>
      </c>
      <c r="F36" s="593"/>
      <c r="G36" s="292" t="s">
        <v>1442</v>
      </c>
    </row>
    <row r="37" spans="1:7">
      <c r="A37" s="569" t="s">
        <v>476</v>
      </c>
      <c r="B37" s="590"/>
      <c r="C37" s="592" t="str">
        <f>'ZZZ-PG1.DBF'!H41</f>
        <v>22</v>
      </c>
      <c r="D37" s="593">
        <f>'ZZZ-PG1.DBF'!P41</f>
        <v>6627</v>
      </c>
      <c r="E37" s="593">
        <f>'ZZZ-PG1.DBF'!Q41</f>
        <v>14.1</v>
      </c>
      <c r="F37" s="593">
        <f>'ZZZ-PG1.DBF'!R41</f>
        <v>0</v>
      </c>
      <c r="G37" s="292"/>
    </row>
    <row r="38" spans="1:7">
      <c r="A38" s="569" t="s">
        <v>585</v>
      </c>
      <c r="B38" s="590"/>
      <c r="C38" s="592">
        <f>'ZZZ-PG1.DBF'!H42</f>
        <v>0</v>
      </c>
      <c r="D38" s="593">
        <f>'ZZZ-PG1.DBF'!P42</f>
        <v>0</v>
      </c>
      <c r="E38" s="593">
        <f>'ZZZ-PG1.DBF'!Q42</f>
        <v>0</v>
      </c>
      <c r="F38" s="593">
        <f>'ZZZ-PG1.DBF'!R42</f>
        <v>0</v>
      </c>
      <c r="G38" s="292"/>
    </row>
    <row r="39" spans="1:7">
      <c r="A39" s="569" t="s">
        <v>477</v>
      </c>
      <c r="B39" s="590"/>
      <c r="C39" s="592">
        <f>'ZZZ-PG1.DBF'!H43</f>
        <v>0</v>
      </c>
      <c r="D39" s="593">
        <f>'ZZZ-PG1.DBF'!P43</f>
        <v>0</v>
      </c>
      <c r="E39" s="593">
        <f>'ZZZ-PG1.DBF'!Q43</f>
        <v>0</v>
      </c>
      <c r="F39" s="593">
        <f>'ZZZ-PG1.DBF'!R43</f>
        <v>0</v>
      </c>
      <c r="G39" s="292"/>
    </row>
    <row r="40" spans="1:7">
      <c r="A40" s="589" t="s">
        <v>102</v>
      </c>
      <c r="B40" s="590"/>
      <c r="C40" s="592">
        <f>'ZZZ-PG1.DBF'!H44</f>
        <v>0</v>
      </c>
      <c r="D40" s="594">
        <f>'ZZZ-PG1.DBF'!P44</f>
        <v>83322</v>
      </c>
      <c r="E40" s="594">
        <f>'ZZZ-PG1.DBF'!Q44</f>
        <v>22.16</v>
      </c>
      <c r="F40" s="594">
        <f>'ZZZ-PG1.DBF'!R44</f>
        <v>0</v>
      </c>
      <c r="G40" s="292"/>
    </row>
    <row r="41" spans="1:7">
      <c r="A41" s="589"/>
      <c r="B41" s="590"/>
      <c r="C41" s="592"/>
      <c r="D41" s="603"/>
      <c r="E41" s="593"/>
      <c r="F41" s="593"/>
      <c r="G41" s="292"/>
    </row>
    <row r="42" spans="1:7">
      <c r="A42" s="564" t="s">
        <v>69</v>
      </c>
      <c r="B42" s="591"/>
      <c r="C42" s="592"/>
      <c r="D42" s="603"/>
      <c r="E42" s="593"/>
      <c r="F42" s="593"/>
      <c r="G42" s="292"/>
    </row>
    <row r="43" spans="1:7">
      <c r="A43" s="225" t="s">
        <v>103</v>
      </c>
      <c r="B43" s="590"/>
      <c r="C43" s="592" t="str">
        <f>'ZZZ-PG1.DBF'!H47</f>
        <v>22</v>
      </c>
      <c r="D43" s="593">
        <f>'ZZZ-PG1.DBF'!P47</f>
        <v>10</v>
      </c>
      <c r="E43" s="593">
        <f>'ZZZ-PG1.DBF'!Q47</f>
        <v>1.06</v>
      </c>
      <c r="F43" s="593">
        <f>'ZZZ-PG1.DBF'!R47</f>
        <v>0</v>
      </c>
      <c r="G43" s="292"/>
    </row>
    <row r="44" spans="1:7" ht="30">
      <c r="A44" s="225" t="s">
        <v>104</v>
      </c>
      <c r="B44" s="590"/>
      <c r="C44" s="592" t="str">
        <f>'ZZZ-PG1.DBF'!H48</f>
        <v>22</v>
      </c>
      <c r="D44" s="593">
        <f>'ZZZ-PG1.DBF'!P48</f>
        <v>105085</v>
      </c>
      <c r="E44" s="593">
        <f>'ZZZ-PG1.DBF'!Q48</f>
        <v>44.72</v>
      </c>
      <c r="F44" s="593"/>
      <c r="G44" s="569" t="s">
        <v>1451</v>
      </c>
    </row>
    <row r="45" spans="1:7">
      <c r="A45" s="225" t="s">
        <v>105</v>
      </c>
      <c r="B45" s="590"/>
      <c r="C45" s="592" t="str">
        <f>'ZZZ-PG1.DBF'!H49</f>
        <v>22</v>
      </c>
      <c r="D45" s="593">
        <f>'ZZZ-PG1.DBF'!P49</f>
        <v>14072</v>
      </c>
      <c r="E45" s="593">
        <f>'ZZZ-PG1.DBF'!Q49</f>
        <v>4.0199999999999996</v>
      </c>
      <c r="F45" s="593">
        <f>'ZZZ-PG1.DBF'!R49</f>
        <v>0</v>
      </c>
      <c r="G45" s="292"/>
    </row>
    <row r="46" spans="1:7">
      <c r="A46" s="225" t="s">
        <v>106</v>
      </c>
      <c r="B46" s="590"/>
      <c r="C46" s="592" t="str">
        <f>'ZZZ-PG1.DBF'!H50</f>
        <v>22</v>
      </c>
      <c r="D46" s="593">
        <f>'ZZZ-PG1.DBF'!P50</f>
        <v>1764</v>
      </c>
      <c r="E46" s="593">
        <f>'ZZZ-PG1.DBF'!Q50</f>
        <v>7.06</v>
      </c>
      <c r="F46" s="593">
        <f>'ZZZ-PG1.DBF'!R50</f>
        <v>0</v>
      </c>
      <c r="G46" s="292"/>
    </row>
    <row r="47" spans="1:7">
      <c r="A47" s="569" t="s">
        <v>586</v>
      </c>
      <c r="B47" s="590"/>
      <c r="C47" s="592">
        <f>'ZZZ-PG1.DBF'!H51</f>
        <v>0</v>
      </c>
      <c r="D47" s="593">
        <f>'ZZZ-PG1.DBF'!P51</f>
        <v>0</v>
      </c>
      <c r="E47" s="593">
        <f>'ZZZ-PG1.DBF'!Q51</f>
        <v>0</v>
      </c>
      <c r="F47" s="593">
        <f>'ZZZ-PG1.DBF'!R51</f>
        <v>0</v>
      </c>
      <c r="G47" s="292"/>
    </row>
    <row r="48" spans="1:7">
      <c r="A48" s="225" t="s">
        <v>379</v>
      </c>
      <c r="B48" s="590"/>
      <c r="C48" s="592">
        <f>'ZZZ-PG1.DBF'!H52</f>
        <v>0</v>
      </c>
      <c r="D48" s="593">
        <f>'ZZZ-PG1.DBF'!P52</f>
        <v>0</v>
      </c>
      <c r="E48" s="593">
        <f>'ZZZ-PG1.DBF'!Q52</f>
        <v>0</v>
      </c>
      <c r="F48" s="593">
        <f>'ZZZ-PG1.DBF'!R52</f>
        <v>0</v>
      </c>
      <c r="G48" s="292"/>
    </row>
    <row r="49" spans="1:7">
      <c r="A49" s="569" t="s">
        <v>590</v>
      </c>
      <c r="B49" s="590"/>
      <c r="C49" s="592">
        <f>'ZZZ-PG1.DBF'!H53</f>
        <v>0</v>
      </c>
      <c r="D49" s="593">
        <f>'ZZZ-PG1.DBF'!P53</f>
        <v>0</v>
      </c>
      <c r="E49" s="593">
        <f>'ZZZ-PG1.DBF'!Q53</f>
        <v>0</v>
      </c>
      <c r="F49" s="593">
        <f>'ZZZ-PG1.DBF'!R53</f>
        <v>0</v>
      </c>
      <c r="G49" s="292"/>
    </row>
    <row r="50" spans="1:7">
      <c r="A50" s="571" t="s">
        <v>589</v>
      </c>
      <c r="B50" s="604"/>
      <c r="C50" s="592">
        <f>'ZZZ-PG1.DBF'!H54</f>
        <v>0</v>
      </c>
      <c r="D50" s="593">
        <f>'ZZZ-PG1.DBF'!P54</f>
        <v>0</v>
      </c>
      <c r="E50" s="593">
        <f>'ZZZ-PG1.DBF'!Q54</f>
        <v>0</v>
      </c>
      <c r="F50" s="593">
        <f>'ZZZ-PG1.DBF'!R54</f>
        <v>0</v>
      </c>
      <c r="G50" s="292"/>
    </row>
    <row r="51" spans="1:7">
      <c r="A51" s="572" t="s">
        <v>361</v>
      </c>
      <c r="B51" s="605"/>
      <c r="C51" s="592" t="str">
        <f>'ZZZ-PG1.DBF'!H55</f>
        <v>RF</v>
      </c>
      <c r="D51" s="593">
        <f>'ZZZ-PG1.DBF'!P55</f>
        <v>65620</v>
      </c>
      <c r="E51" s="593">
        <f>'ZZZ-PG1.DBF'!Q55</f>
        <v>15.69</v>
      </c>
      <c r="F51" s="593">
        <v>0</v>
      </c>
      <c r="G51" s="292"/>
    </row>
    <row r="52" spans="1:7">
      <c r="A52" s="589" t="s">
        <v>216</v>
      </c>
      <c r="B52" s="590"/>
      <c r="C52" s="606">
        <f>'ZZZ-PG1.DBF'!H56</f>
        <v>0</v>
      </c>
      <c r="D52" s="594">
        <f>'ZZZ-PG1.DBF'!P56</f>
        <v>186551</v>
      </c>
      <c r="E52" s="594">
        <f>'ZZZ-PG1.DBF'!Q56</f>
        <v>18.13</v>
      </c>
      <c r="F52" s="594">
        <f>'ZZZ-PG1.DBF'!R56</f>
        <v>0</v>
      </c>
      <c r="G52" s="292"/>
    </row>
    <row r="53" spans="1:7" ht="15.75" thickBot="1">
      <c r="A53" s="865" t="s">
        <v>334</v>
      </c>
      <c r="B53" s="866"/>
      <c r="C53" s="607">
        <f>'ZZZ-PG1.DBF'!H57</f>
        <v>0</v>
      </c>
      <c r="D53" s="608">
        <f>'ZZZ-PG1.DBF'!P57</f>
        <v>384626</v>
      </c>
      <c r="E53" s="608">
        <f>'ZZZ-PG1.DBF'!Q57</f>
        <v>14.18</v>
      </c>
      <c r="F53" s="608">
        <f>'ZZZ-PG1.DBF'!R57</f>
        <v>0</v>
      </c>
      <c r="G53" s="815"/>
    </row>
    <row r="54" spans="1:7" ht="30">
      <c r="A54" s="589" t="s">
        <v>770</v>
      </c>
      <c r="B54" s="590" t="s">
        <v>671</v>
      </c>
      <c r="C54" s="592"/>
      <c r="D54" s="593"/>
      <c r="E54" s="593"/>
      <c r="F54" s="593"/>
      <c r="G54" s="292"/>
    </row>
    <row r="55" spans="1:7">
      <c r="A55" s="564" t="s">
        <v>70</v>
      </c>
      <c r="B55" s="591"/>
      <c r="C55" s="592"/>
      <c r="D55" s="593"/>
      <c r="E55" s="593"/>
      <c r="F55" s="593"/>
      <c r="G55" s="292"/>
    </row>
    <row r="56" spans="1:7">
      <c r="A56" s="225" t="s">
        <v>107</v>
      </c>
      <c r="B56" s="590"/>
      <c r="C56" s="592">
        <f>'ZZZ-PG1.DBF'!H60</f>
        <v>0</v>
      </c>
      <c r="D56" s="593">
        <f>'ZZZ-PG1.DBF'!P60</f>
        <v>0</v>
      </c>
      <c r="E56" s="593">
        <f>'ZZZ-PG1.DBF'!Q60</f>
        <v>0</v>
      </c>
      <c r="F56" s="593">
        <f>'ZZZ-PG1.DBF'!R60</f>
        <v>0</v>
      </c>
      <c r="G56" s="292"/>
    </row>
    <row r="57" spans="1:7">
      <c r="A57" s="569" t="s">
        <v>588</v>
      </c>
      <c r="B57" s="590"/>
      <c r="C57" s="592">
        <f>'ZZZ-PG1.DBF'!H61</f>
        <v>0</v>
      </c>
      <c r="D57" s="593">
        <f>'ZZZ-PG1.DBF'!P61</f>
        <v>0</v>
      </c>
      <c r="E57" s="593">
        <f>'ZZZ-PG1.DBF'!Q61</f>
        <v>0</v>
      </c>
      <c r="F57" s="593">
        <f>'ZZZ-PG1.DBF'!R61</f>
        <v>0</v>
      </c>
      <c r="G57" s="292"/>
    </row>
    <row r="58" spans="1:7">
      <c r="A58" s="225" t="s">
        <v>108</v>
      </c>
      <c r="B58" s="590"/>
      <c r="C58" s="592">
        <f>'ZZZ-PG1.DBF'!H62</f>
        <v>0</v>
      </c>
      <c r="D58" s="593">
        <f>'ZZZ-PG1.DBF'!P62</f>
        <v>0</v>
      </c>
      <c r="E58" s="593">
        <f>'ZZZ-PG1.DBF'!Q62</f>
        <v>0</v>
      </c>
      <c r="F58" s="593">
        <f>'ZZZ-PG1.DBF'!R62</f>
        <v>0</v>
      </c>
      <c r="G58" s="292"/>
    </row>
    <row r="59" spans="1:7">
      <c r="A59" s="225" t="s">
        <v>109</v>
      </c>
      <c r="B59" s="590"/>
      <c r="C59" s="592">
        <f>'ZZZ-PG1.DBF'!H63</f>
        <v>0</v>
      </c>
      <c r="D59" s="593">
        <f>'ZZZ-PG1.DBF'!P63</f>
        <v>0</v>
      </c>
      <c r="E59" s="593">
        <f>'ZZZ-PG1.DBF'!Q63</f>
        <v>0</v>
      </c>
      <c r="F59" s="593">
        <f>'ZZZ-PG1.DBF'!R63</f>
        <v>0</v>
      </c>
      <c r="G59" s="292"/>
    </row>
    <row r="60" spans="1:7">
      <c r="A60" s="225" t="s">
        <v>110</v>
      </c>
      <c r="B60" s="590"/>
      <c r="C60" s="592">
        <f>'ZZZ-PG1.DBF'!H64</f>
        <v>0</v>
      </c>
      <c r="D60" s="593">
        <f>'ZZZ-PG1.DBF'!P64</f>
        <v>0</v>
      </c>
      <c r="E60" s="593">
        <f>'ZZZ-PG1.DBF'!Q64</f>
        <v>0</v>
      </c>
      <c r="F60" s="593">
        <f>'ZZZ-PG1.DBF'!R64</f>
        <v>0</v>
      </c>
      <c r="G60" s="292"/>
    </row>
    <row r="61" spans="1:7">
      <c r="A61" s="225" t="s">
        <v>111</v>
      </c>
      <c r="B61" s="590"/>
      <c r="C61" s="592" t="str">
        <f>'ZZZ-PG1.DBF'!H65</f>
        <v>22</v>
      </c>
      <c r="D61" s="593">
        <f>'ZZZ-PG1.DBF'!P65</f>
        <v>180</v>
      </c>
      <c r="E61" s="593">
        <f>'ZZZ-PG1.DBF'!Q65</f>
        <v>0.49</v>
      </c>
      <c r="F61" s="593">
        <f>'ZZZ-PG1.DBF'!R65</f>
        <v>0</v>
      </c>
      <c r="G61" s="292"/>
    </row>
    <row r="62" spans="1:7">
      <c r="A62" s="569" t="s">
        <v>591</v>
      </c>
      <c r="B62" s="590"/>
      <c r="C62" s="592">
        <f>'ZZZ-PG1.DBF'!H66</f>
        <v>0</v>
      </c>
      <c r="D62" s="593">
        <f>'ZZZ-PG1.DBF'!P66</f>
        <v>0</v>
      </c>
      <c r="E62" s="593">
        <f>'ZZZ-PG1.DBF'!Q66</f>
        <v>0</v>
      </c>
      <c r="F62" s="593">
        <f>'ZZZ-PG1.DBF'!R66</f>
        <v>0</v>
      </c>
      <c r="G62" s="292"/>
    </row>
    <row r="63" spans="1:7">
      <c r="A63" s="569" t="s">
        <v>592</v>
      </c>
      <c r="B63" s="590"/>
      <c r="C63" s="592">
        <f>'ZZZ-PG1.DBF'!H67</f>
        <v>0</v>
      </c>
      <c r="D63" s="593">
        <f>'ZZZ-PG1.DBF'!P67</f>
        <v>0</v>
      </c>
      <c r="E63" s="593">
        <f>'ZZZ-PG1.DBF'!Q67</f>
        <v>0</v>
      </c>
      <c r="F63" s="593">
        <f>'ZZZ-PG1.DBF'!R67</f>
        <v>0</v>
      </c>
      <c r="G63" s="292"/>
    </row>
    <row r="64" spans="1:7">
      <c r="A64" s="589" t="s">
        <v>112</v>
      </c>
      <c r="B64" s="590"/>
      <c r="C64" s="592">
        <f>'ZZZ-PG1.DBF'!H68</f>
        <v>0</v>
      </c>
      <c r="D64" s="594">
        <f>'ZZZ-PG1.DBF'!P68</f>
        <v>180</v>
      </c>
      <c r="E64" s="594">
        <f>'ZZZ-PG1.DBF'!Q68</f>
        <v>0.49</v>
      </c>
      <c r="F64" s="594">
        <f>'ZZZ-PG1.DBF'!R68</f>
        <v>0</v>
      </c>
      <c r="G64" s="292"/>
    </row>
    <row r="65" spans="1:7">
      <c r="A65" s="589"/>
      <c r="B65" s="590"/>
      <c r="C65" s="592"/>
      <c r="D65" s="593"/>
      <c r="E65" s="593"/>
      <c r="F65" s="593"/>
      <c r="G65" s="292"/>
    </row>
    <row r="66" spans="1:7">
      <c r="A66" s="564" t="s">
        <v>575</v>
      </c>
      <c r="B66" s="591"/>
      <c r="C66" s="592"/>
      <c r="D66" s="593"/>
      <c r="E66" s="593"/>
      <c r="F66" s="593"/>
      <c r="G66" s="292"/>
    </row>
    <row r="67" spans="1:7">
      <c r="A67" s="225" t="s">
        <v>113</v>
      </c>
      <c r="B67" s="590"/>
      <c r="C67" s="592">
        <f>'ZZZ-PG1.DBF'!H71</f>
        <v>0</v>
      </c>
      <c r="D67" s="593">
        <f>'ZZZ-PG1.DBF'!P71</f>
        <v>0</v>
      </c>
      <c r="E67" s="593">
        <f>'ZZZ-PG1.DBF'!Q71</f>
        <v>0</v>
      </c>
      <c r="F67" s="593">
        <f>'ZZZ-PG1.DBF'!R71</f>
        <v>0</v>
      </c>
      <c r="G67" s="292"/>
    </row>
    <row r="68" spans="1:7">
      <c r="A68" s="569" t="s">
        <v>479</v>
      </c>
      <c r="B68" s="590"/>
      <c r="C68" s="592">
        <f>'ZZZ-PG1.DBF'!H72</f>
        <v>0</v>
      </c>
      <c r="D68" s="593">
        <f>'ZZZ-PG1.DBF'!P72</f>
        <v>0</v>
      </c>
      <c r="E68" s="593">
        <f>'ZZZ-PG1.DBF'!Q72</f>
        <v>0</v>
      </c>
      <c r="F68" s="593">
        <f>'ZZZ-PG1.DBF'!R72</f>
        <v>0</v>
      </c>
      <c r="G68" s="292"/>
    </row>
    <row r="69" spans="1:7">
      <c r="A69" s="569" t="s">
        <v>593</v>
      </c>
      <c r="B69" s="590"/>
      <c r="C69" s="592">
        <f>'ZZZ-PG1.DBF'!H73</f>
        <v>0</v>
      </c>
      <c r="D69" s="593">
        <f>'ZZZ-PG1.DBF'!P73</f>
        <v>0</v>
      </c>
      <c r="E69" s="593">
        <f>'ZZZ-PG1.DBF'!Q73</f>
        <v>0</v>
      </c>
      <c r="F69" s="593">
        <f>'ZZZ-PG1.DBF'!R73</f>
        <v>0</v>
      </c>
      <c r="G69" s="292"/>
    </row>
    <row r="70" spans="1:7">
      <c r="A70" s="589" t="s">
        <v>112</v>
      </c>
      <c r="B70" s="590"/>
      <c r="C70" s="606">
        <f>'ZZZ-PG1.DBF'!H74</f>
        <v>0</v>
      </c>
      <c r="D70" s="594">
        <f>'ZZZ-PG1.DBF'!P74</f>
        <v>0</v>
      </c>
      <c r="E70" s="594">
        <f>'ZZZ-PG1.DBF'!Q74</f>
        <v>0</v>
      </c>
      <c r="F70" s="594">
        <f>'ZZZ-PG1.DBF'!R74</f>
        <v>0</v>
      </c>
      <c r="G70" s="292"/>
    </row>
    <row r="71" spans="1:7">
      <c r="A71" s="589"/>
      <c r="B71" s="590"/>
      <c r="C71" s="592"/>
      <c r="D71" s="593"/>
      <c r="E71" s="593"/>
      <c r="F71" s="593"/>
      <c r="G71" s="292"/>
    </row>
    <row r="72" spans="1:7" ht="15.75" thickBot="1">
      <c r="A72" s="589" t="s">
        <v>605</v>
      </c>
      <c r="B72" s="590"/>
      <c r="C72" s="607">
        <f>'ZZZ-PG1.DBF'!H76</f>
        <v>0</v>
      </c>
      <c r="D72" s="608">
        <f>'ZZZ-PG1.DBF'!P76</f>
        <v>561843</v>
      </c>
      <c r="E72" s="608">
        <f>'ZZZ-PG1.DBF'!Q76</f>
        <v>6.32</v>
      </c>
      <c r="F72" s="608">
        <f>'ZZZ-PG1.DBF'!R76</f>
        <v>0</v>
      </c>
      <c r="G72" s="292"/>
    </row>
    <row r="73" spans="1:7">
      <c r="A73" s="225"/>
      <c r="B73" s="590"/>
      <c r="C73" s="592"/>
      <c r="D73" s="593"/>
      <c r="E73" s="593"/>
      <c r="F73" s="593"/>
      <c r="G73" s="292"/>
    </row>
    <row r="74" spans="1:7">
      <c r="A74" s="564" t="s">
        <v>3</v>
      </c>
      <c r="B74" s="591"/>
      <c r="C74" s="592"/>
      <c r="D74" s="593"/>
      <c r="E74" s="593"/>
      <c r="F74" s="593"/>
      <c r="G74" s="292"/>
    </row>
    <row r="75" spans="1:7">
      <c r="A75" s="225"/>
      <c r="B75" s="590"/>
      <c r="C75" s="592"/>
      <c r="D75" s="593"/>
      <c r="E75" s="593"/>
      <c r="F75" s="593"/>
      <c r="G75" s="292"/>
    </row>
    <row r="76" spans="1:7">
      <c r="A76" s="610" t="s">
        <v>114</v>
      </c>
      <c r="B76" s="611"/>
      <c r="C76" s="592"/>
      <c r="D76" s="593"/>
      <c r="E76" s="593"/>
      <c r="F76" s="593"/>
      <c r="G76" s="292"/>
    </row>
    <row r="77" spans="1:7">
      <c r="A77" s="610"/>
      <c r="B77" s="611"/>
      <c r="C77" s="592"/>
      <c r="D77" s="593"/>
      <c r="E77" s="593"/>
      <c r="F77" s="593"/>
      <c r="G77" s="292"/>
    </row>
    <row r="78" spans="1:7">
      <c r="A78" s="589" t="s">
        <v>319</v>
      </c>
      <c r="B78" s="590" t="s">
        <v>672</v>
      </c>
      <c r="C78" s="592"/>
      <c r="D78" s="593"/>
      <c r="E78" s="593"/>
      <c r="F78" s="593"/>
      <c r="G78" s="292"/>
    </row>
    <row r="79" spans="1:7">
      <c r="A79" s="225" t="s">
        <v>115</v>
      </c>
      <c r="B79" s="590"/>
      <c r="C79" s="592" t="str">
        <f>'ZZZ-PG1.DBF'!H83</f>
        <v>23</v>
      </c>
      <c r="D79" s="593">
        <f>'ZZZ-PG1.DBF'!P83</f>
        <v>591017</v>
      </c>
      <c r="E79" s="593">
        <f>'ZZZ-PG1.DBF'!Q83</f>
        <v>73.88</v>
      </c>
      <c r="F79" s="593"/>
      <c r="G79" s="292" t="s">
        <v>1452</v>
      </c>
    </row>
    <row r="80" spans="1:7">
      <c r="A80" s="225" t="s">
        <v>116</v>
      </c>
      <c r="B80" s="590"/>
      <c r="C80" s="592">
        <f>'ZZZ-PG1.DBF'!H84</f>
        <v>0</v>
      </c>
      <c r="D80" s="593">
        <f>'ZZZ-PG1.DBF'!P84</f>
        <v>0</v>
      </c>
      <c r="E80" s="593">
        <f>'ZZZ-PG1.DBF'!Q84</f>
        <v>0</v>
      </c>
      <c r="F80" s="593">
        <f>'ZZZ-PG1.DBF'!R84</f>
        <v>0</v>
      </c>
      <c r="G80" s="292"/>
    </row>
    <row r="81" spans="1:7">
      <c r="A81" s="225" t="s">
        <v>117</v>
      </c>
      <c r="B81" s="590"/>
      <c r="C81" s="592">
        <f>'ZZZ-PG1.DBF'!H85</f>
        <v>0</v>
      </c>
      <c r="D81" s="593">
        <f>'ZZZ-PG1.DBF'!P85</f>
        <v>0</v>
      </c>
      <c r="E81" s="593">
        <f>'ZZZ-PG1.DBF'!Q85</f>
        <v>0</v>
      </c>
      <c r="F81" s="593">
        <f>'ZZZ-PG1.DBF'!R85</f>
        <v>0</v>
      </c>
      <c r="G81" s="292"/>
    </row>
    <row r="82" spans="1:7">
      <c r="A82" s="292" t="s">
        <v>594</v>
      </c>
      <c r="B82" s="612"/>
      <c r="C82" s="592">
        <f>'ZZZ-PG1.DBF'!H86</f>
        <v>0</v>
      </c>
      <c r="D82" s="593">
        <f>'ZZZ-PG1.DBF'!P86</f>
        <v>0</v>
      </c>
      <c r="E82" s="593">
        <f>'ZZZ-PG1.DBF'!Q86</f>
        <v>0</v>
      </c>
      <c r="F82" s="593">
        <f>'ZZZ-PG1.DBF'!R86</f>
        <v>0</v>
      </c>
      <c r="G82" s="292"/>
    </row>
    <row r="83" spans="1:7">
      <c r="A83" s="569" t="s">
        <v>595</v>
      </c>
      <c r="B83" s="590"/>
      <c r="C83" s="592">
        <f>'ZZZ-PG1.DBF'!H87</f>
        <v>0</v>
      </c>
      <c r="D83" s="593">
        <f>'ZZZ-PG1.DBF'!P87</f>
        <v>0</v>
      </c>
      <c r="E83" s="593">
        <f>'ZZZ-PG1.DBF'!Q87</f>
        <v>0</v>
      </c>
      <c r="F83" s="593">
        <f>'ZZZ-PG1.DBF'!R87</f>
        <v>0</v>
      </c>
      <c r="G83" s="292"/>
    </row>
    <row r="84" spans="1:7">
      <c r="A84" s="569" t="s">
        <v>596</v>
      </c>
      <c r="B84" s="590"/>
      <c r="C84" s="592">
        <f>'ZZZ-PG1.DBF'!H88</f>
        <v>0</v>
      </c>
      <c r="D84" s="593">
        <f>'ZZZ-PG1.DBF'!P88</f>
        <v>0</v>
      </c>
      <c r="E84" s="593">
        <f>'ZZZ-PG1.DBF'!Q88</f>
        <v>0</v>
      </c>
      <c r="F84" s="593">
        <f>'ZZZ-PG1.DBF'!R88</f>
        <v>0</v>
      </c>
      <c r="G84" s="292"/>
    </row>
    <row r="85" spans="1:7">
      <c r="A85" s="589" t="s">
        <v>118</v>
      </c>
      <c r="B85" s="590"/>
      <c r="C85" s="592">
        <f>'ZZZ-PG1.DBF'!H89</f>
        <v>0</v>
      </c>
      <c r="D85" s="594">
        <f>'ZZZ-PG1.DBF'!P89</f>
        <v>591017</v>
      </c>
      <c r="E85" s="594">
        <f>'ZZZ-PG1.DBF'!Q89</f>
        <v>73.88</v>
      </c>
      <c r="F85" s="594">
        <f>'ZZZ-PG1.DBF'!R89</f>
        <v>0</v>
      </c>
      <c r="G85" s="292"/>
    </row>
    <row r="86" spans="1:7">
      <c r="A86" s="589"/>
      <c r="B86" s="590"/>
      <c r="C86" s="592"/>
      <c r="D86" s="593"/>
      <c r="E86" s="593"/>
      <c r="F86" s="593"/>
      <c r="G86" s="292"/>
    </row>
    <row r="87" spans="1:7">
      <c r="A87" s="589" t="s">
        <v>229</v>
      </c>
      <c r="B87" s="590" t="s">
        <v>673</v>
      </c>
      <c r="C87" s="592"/>
      <c r="D87" s="593"/>
      <c r="E87" s="593"/>
      <c r="F87" s="593"/>
      <c r="G87" s="292"/>
    </row>
    <row r="88" spans="1:7">
      <c r="A88" s="225" t="s">
        <v>119</v>
      </c>
      <c r="B88" s="590"/>
      <c r="C88" s="592">
        <f>'ZZZ-PG1.DBF'!H92</f>
        <v>0</v>
      </c>
      <c r="D88" s="593">
        <f>'ZZZ-PG1.DBF'!P92</f>
        <v>0</v>
      </c>
      <c r="E88" s="593">
        <f>'ZZZ-PG1.DBF'!Q92</f>
        <v>0</v>
      </c>
      <c r="F88" s="593">
        <f>'ZZZ-PG1.DBF'!R92</f>
        <v>0</v>
      </c>
      <c r="G88" s="292"/>
    </row>
    <row r="89" spans="1:7">
      <c r="A89" s="225" t="s">
        <v>120</v>
      </c>
      <c r="B89" s="590"/>
      <c r="C89" s="592" t="str">
        <f>'ZZZ-PG1.DBF'!H93</f>
        <v>23</v>
      </c>
      <c r="D89" s="593">
        <f>'ZZZ-PG1.DBF'!P93</f>
        <v>200000</v>
      </c>
      <c r="E89" s="593">
        <f>'ZZZ-PG1.DBF'!Q93</f>
        <v>100</v>
      </c>
      <c r="F89" s="593"/>
      <c r="G89" s="292" t="s">
        <v>1453</v>
      </c>
    </row>
    <row r="90" spans="1:7">
      <c r="A90" s="225" t="s">
        <v>121</v>
      </c>
      <c r="B90" s="590"/>
      <c r="C90" s="592">
        <f>'ZZZ-PG1.DBF'!H94</f>
        <v>0</v>
      </c>
      <c r="D90" s="593">
        <f>'ZZZ-PG1.DBF'!P94</f>
        <v>0</v>
      </c>
      <c r="E90" s="593">
        <f>'ZZZ-PG1.DBF'!Q94</f>
        <v>0</v>
      </c>
      <c r="F90" s="593">
        <f>'ZZZ-PG1.DBF'!R94</f>
        <v>0</v>
      </c>
      <c r="G90" s="292"/>
    </row>
    <row r="91" spans="1:7">
      <c r="A91" s="225" t="s">
        <v>122</v>
      </c>
      <c r="B91" s="590"/>
      <c r="C91" s="592">
        <f>'ZZZ-PG1.DBF'!H95</f>
        <v>0</v>
      </c>
      <c r="D91" s="593">
        <f>'ZZZ-PG1.DBF'!P95</f>
        <v>0</v>
      </c>
      <c r="E91" s="593">
        <f>'ZZZ-PG1.DBF'!Q95</f>
        <v>0</v>
      </c>
      <c r="F91" s="593">
        <f>'ZZZ-PG1.DBF'!R95</f>
        <v>0</v>
      </c>
      <c r="G91" s="292"/>
    </row>
    <row r="92" spans="1:7">
      <c r="A92" s="225" t="s">
        <v>123</v>
      </c>
      <c r="B92" s="590"/>
      <c r="C92" s="592">
        <f>'ZZZ-PG1.DBF'!H96</f>
        <v>0</v>
      </c>
      <c r="D92" s="593">
        <f>'ZZZ-PG1.DBF'!P96</f>
        <v>0</v>
      </c>
      <c r="E92" s="593">
        <f>'ZZZ-PG1.DBF'!Q96</f>
        <v>0</v>
      </c>
      <c r="F92" s="593">
        <f>'ZZZ-PG1.DBF'!R96</f>
        <v>0</v>
      </c>
      <c r="G92" s="292"/>
    </row>
    <row r="93" spans="1:7">
      <c r="A93" s="292" t="s">
        <v>597</v>
      </c>
      <c r="B93" s="612"/>
      <c r="C93" s="592">
        <f>'ZZZ-PG1.DBF'!H97</f>
        <v>0</v>
      </c>
      <c r="D93" s="593">
        <f>'ZZZ-PG1.DBF'!P97</f>
        <v>0</v>
      </c>
      <c r="E93" s="593">
        <f>'ZZZ-PG1.DBF'!Q97</f>
        <v>0</v>
      </c>
      <c r="F93" s="593">
        <f>'ZZZ-PG1.DBF'!R97</f>
        <v>0</v>
      </c>
      <c r="G93" s="292"/>
    </row>
    <row r="94" spans="1:7">
      <c r="A94" s="569" t="s">
        <v>598</v>
      </c>
      <c r="B94" s="590"/>
      <c r="C94" s="592">
        <f>'ZZZ-PG1.DBF'!H98</f>
        <v>0</v>
      </c>
      <c r="D94" s="593">
        <f>'ZZZ-PG1.DBF'!P98</f>
        <v>0</v>
      </c>
      <c r="E94" s="593">
        <f>'ZZZ-PG1.DBF'!Q98</f>
        <v>0</v>
      </c>
      <c r="F94" s="593">
        <f>'ZZZ-PG1.DBF'!R98</f>
        <v>0</v>
      </c>
      <c r="G94" s="292"/>
    </row>
    <row r="95" spans="1:7">
      <c r="A95" s="569" t="s">
        <v>599</v>
      </c>
      <c r="B95" s="590"/>
      <c r="C95" s="592">
        <f>'ZZZ-PG1.DBF'!H99</f>
        <v>0</v>
      </c>
      <c r="D95" s="593">
        <f>'ZZZ-PG1.DBF'!P99</f>
        <v>0</v>
      </c>
      <c r="E95" s="593">
        <f>'ZZZ-PG1.DBF'!Q99</f>
        <v>0</v>
      </c>
      <c r="F95" s="593">
        <f>'ZZZ-PG1.DBF'!R99</f>
        <v>0</v>
      </c>
      <c r="G95" s="292"/>
    </row>
    <row r="96" spans="1:7">
      <c r="A96" s="569" t="s">
        <v>600</v>
      </c>
      <c r="B96" s="590"/>
      <c r="C96" s="592">
        <f>'ZZZ-PG1.DBF'!H100</f>
        <v>0</v>
      </c>
      <c r="D96" s="593">
        <f>'ZZZ-PG1.DBF'!P100</f>
        <v>0</v>
      </c>
      <c r="E96" s="593">
        <f>'ZZZ-PG1.DBF'!Q100</f>
        <v>0</v>
      </c>
      <c r="F96" s="593">
        <f>'ZZZ-PG1.DBF'!R100</f>
        <v>0</v>
      </c>
      <c r="G96" s="292"/>
    </row>
    <row r="97" spans="1:7">
      <c r="A97" s="589" t="s">
        <v>124</v>
      </c>
      <c r="B97" s="590"/>
      <c r="C97" s="592">
        <f>'ZZZ-PG1.DBF'!H101</f>
        <v>0</v>
      </c>
      <c r="D97" s="594">
        <f>'ZZZ-PG1.DBF'!P101</f>
        <v>200000</v>
      </c>
      <c r="E97" s="594">
        <f>'ZZZ-PG1.DBF'!Q101</f>
        <v>100</v>
      </c>
      <c r="F97" s="594">
        <f>'ZZZ-PG1.DBF'!R101</f>
        <v>0</v>
      </c>
      <c r="G97" s="292"/>
    </row>
    <row r="98" spans="1:7">
      <c r="A98" s="589"/>
      <c r="B98" s="590"/>
      <c r="C98" s="592"/>
      <c r="D98" s="593"/>
      <c r="E98" s="593"/>
      <c r="F98" s="593"/>
      <c r="G98" s="292"/>
    </row>
    <row r="99" spans="1:7">
      <c r="A99" s="589" t="s">
        <v>4</v>
      </c>
      <c r="B99" s="590" t="s">
        <v>764</v>
      </c>
      <c r="C99" s="592"/>
      <c r="D99" s="593"/>
      <c r="E99" s="593"/>
      <c r="F99" s="593"/>
      <c r="G99" s="292"/>
    </row>
    <row r="100" spans="1:7">
      <c r="A100" s="225" t="s">
        <v>125</v>
      </c>
      <c r="B100" s="590"/>
      <c r="C100" s="592">
        <f>'ZZZ-PG1.DBF'!H104</f>
        <v>0</v>
      </c>
      <c r="D100" s="593">
        <f>'ZZZ-PG1.DBF'!P104</f>
        <v>0</v>
      </c>
      <c r="E100" s="593">
        <f>'ZZZ-PG1.DBF'!Q104</f>
        <v>0</v>
      </c>
      <c r="F100" s="593">
        <f>'ZZZ-PG1.DBF'!R104</f>
        <v>0</v>
      </c>
      <c r="G100" s="292"/>
    </row>
    <row r="101" spans="1:7" s="579" customFormat="1">
      <c r="A101" s="226" t="s">
        <v>126</v>
      </c>
      <c r="B101" s="866"/>
      <c r="C101" s="867">
        <f>'ZZZ-PG1.DBF'!H105</f>
        <v>0</v>
      </c>
      <c r="D101" s="868">
        <f>'ZZZ-PG1.DBF'!P105</f>
        <v>0</v>
      </c>
      <c r="E101" s="868">
        <f>'ZZZ-PG1.DBF'!Q105</f>
        <v>0</v>
      </c>
      <c r="F101" s="868">
        <f>'ZZZ-PG1.DBF'!R105</f>
        <v>0</v>
      </c>
      <c r="G101" s="815"/>
    </row>
    <row r="102" spans="1:7">
      <c r="A102" s="589" t="s">
        <v>102</v>
      </c>
      <c r="B102" s="590"/>
      <c r="C102" s="592">
        <f>'ZZZ-PG1.DBF'!H106</f>
        <v>0</v>
      </c>
      <c r="D102" s="594">
        <f>'ZZZ-PG1.DBF'!P106</f>
        <v>0</v>
      </c>
      <c r="E102" s="594">
        <f>'ZZZ-PG1.DBF'!Q106</f>
        <v>0</v>
      </c>
      <c r="F102" s="594">
        <f>'ZZZ-PG1.DBF'!R106</f>
        <v>0</v>
      </c>
      <c r="G102" s="292"/>
    </row>
    <row r="103" spans="1:7">
      <c r="A103" s="589"/>
      <c r="B103" s="590"/>
      <c r="C103" s="598"/>
      <c r="D103" s="593"/>
      <c r="E103" s="593"/>
      <c r="F103" s="593"/>
      <c r="G103" s="292"/>
    </row>
    <row r="104" spans="1:7">
      <c r="A104" s="589" t="s">
        <v>230</v>
      </c>
      <c r="B104" s="590" t="s">
        <v>765</v>
      </c>
      <c r="C104" s="598"/>
      <c r="D104" s="593"/>
      <c r="E104" s="593"/>
      <c r="F104" s="593"/>
      <c r="G104" s="292"/>
    </row>
    <row r="105" spans="1:7">
      <c r="A105" s="225" t="s">
        <v>127</v>
      </c>
      <c r="B105" s="590"/>
      <c r="C105" s="592">
        <f>'ZZZ-PG1.DBF'!H109</f>
        <v>0</v>
      </c>
      <c r="D105" s="593">
        <f>'ZZZ-PG1.DBF'!P109</f>
        <v>0</v>
      </c>
      <c r="E105" s="593">
        <f>'ZZZ-PG1.DBF'!Q109</f>
        <v>0</v>
      </c>
      <c r="F105" s="593">
        <f>'ZZZ-PG1.DBF'!R109</f>
        <v>0</v>
      </c>
      <c r="G105" s="292"/>
    </row>
    <row r="106" spans="1:7">
      <c r="A106" s="589" t="s">
        <v>128</v>
      </c>
      <c r="B106" s="590"/>
      <c r="C106" s="592">
        <f>'ZZZ-PG1.DBF'!H110</f>
        <v>0</v>
      </c>
      <c r="D106" s="594">
        <f>'ZZZ-PG1.DBF'!P110</f>
        <v>0</v>
      </c>
      <c r="E106" s="594">
        <f>'ZZZ-PG1.DBF'!Q110</f>
        <v>0</v>
      </c>
      <c r="F106" s="594">
        <f>'ZZZ-PG1.DBF'!R110</f>
        <v>0</v>
      </c>
      <c r="G106" s="292"/>
    </row>
    <row r="107" spans="1:7">
      <c r="A107" s="589"/>
      <c r="B107" s="590"/>
      <c r="C107" s="598"/>
      <c r="D107" s="593"/>
      <c r="E107" s="593"/>
      <c r="F107" s="593"/>
      <c r="G107" s="292"/>
    </row>
    <row r="108" spans="1:7">
      <c r="A108" s="589" t="s">
        <v>5</v>
      </c>
      <c r="B108" s="590" t="s">
        <v>766</v>
      </c>
      <c r="C108" s="598"/>
      <c r="D108" s="593"/>
      <c r="E108" s="593"/>
      <c r="F108" s="593"/>
      <c r="G108" s="292"/>
    </row>
    <row r="109" spans="1:7">
      <c r="A109" s="225" t="s">
        <v>129</v>
      </c>
      <c r="B109" s="590"/>
      <c r="C109" s="592">
        <f>'ZZZ-PG1.DBF'!H113</f>
        <v>0</v>
      </c>
      <c r="D109" s="593">
        <f>'ZZZ-PG1.DBF'!P113</f>
        <v>0</v>
      </c>
      <c r="E109" s="593">
        <f>'ZZZ-PG1.DBF'!Q113</f>
        <v>0</v>
      </c>
      <c r="F109" s="593">
        <f>'ZZZ-PG1.DBF'!R113</f>
        <v>0</v>
      </c>
      <c r="G109" s="292"/>
    </row>
    <row r="110" spans="1:7">
      <c r="A110" s="589" t="s">
        <v>130</v>
      </c>
      <c r="B110" s="590"/>
      <c r="C110" s="592">
        <f>'ZZZ-PG1.DBF'!H114</f>
        <v>0</v>
      </c>
      <c r="D110" s="594">
        <f>'ZZZ-PG1.DBF'!P114</f>
        <v>0</v>
      </c>
      <c r="E110" s="594">
        <f>'ZZZ-PG1.DBF'!Q114</f>
        <v>0</v>
      </c>
      <c r="F110" s="594">
        <f>'ZZZ-PG1.DBF'!R114</f>
        <v>0</v>
      </c>
      <c r="G110" s="292"/>
    </row>
    <row r="111" spans="1:7">
      <c r="A111" s="589"/>
      <c r="B111" s="590"/>
      <c r="C111" s="598"/>
      <c r="D111" s="593"/>
      <c r="E111" s="593"/>
      <c r="F111" s="593"/>
      <c r="G111" s="292"/>
    </row>
    <row r="112" spans="1:7">
      <c r="A112" s="589" t="s">
        <v>9</v>
      </c>
      <c r="B112" s="590" t="s">
        <v>767</v>
      </c>
      <c r="C112" s="598"/>
      <c r="D112" s="593"/>
      <c r="E112" s="593"/>
      <c r="F112" s="593"/>
      <c r="G112" s="292"/>
    </row>
    <row r="113" spans="1:8">
      <c r="A113" s="569" t="s">
        <v>603</v>
      </c>
      <c r="B113" s="590"/>
      <c r="C113" s="592">
        <f>'ZZZ-PG1.DBF'!H117</f>
        <v>0</v>
      </c>
      <c r="D113" s="593">
        <f>'ZZZ-PG1.DBF'!P117</f>
        <v>0</v>
      </c>
      <c r="E113" s="593">
        <f>'ZZZ-PG1.DBF'!Q117</f>
        <v>0</v>
      </c>
      <c r="F113" s="593">
        <f>'ZZZ-PG1.DBF'!R117</f>
        <v>0</v>
      </c>
      <c r="G113" s="292"/>
    </row>
    <row r="114" spans="1:8">
      <c r="A114" s="569" t="s">
        <v>602</v>
      </c>
      <c r="B114" s="590"/>
      <c r="C114" s="592">
        <f>'ZZZ-PG1.DBF'!H118</f>
        <v>0</v>
      </c>
      <c r="D114" s="593">
        <f>'ZZZ-PG1.DBF'!P118</f>
        <v>0</v>
      </c>
      <c r="E114" s="593">
        <f>'ZZZ-PG1.DBF'!Q118</f>
        <v>0</v>
      </c>
      <c r="F114" s="593">
        <f>'ZZZ-PG1.DBF'!R118</f>
        <v>0</v>
      </c>
      <c r="G114" s="292"/>
    </row>
    <row r="115" spans="1:8">
      <c r="A115" s="569" t="s">
        <v>583</v>
      </c>
      <c r="B115" s="590"/>
      <c r="C115" s="592">
        <f>'ZZZ-PG1.DBF'!H119</f>
        <v>0</v>
      </c>
      <c r="D115" s="593">
        <f>'ZZZ-PG1.DBF'!P119</f>
        <v>0</v>
      </c>
      <c r="E115" s="593">
        <f>'ZZZ-PG1.DBF'!Q119</f>
        <v>0</v>
      </c>
      <c r="F115" s="593">
        <f>'ZZZ-PG1.DBF'!R119</f>
        <v>0</v>
      </c>
      <c r="G115" s="292"/>
    </row>
    <row r="116" spans="1:8">
      <c r="A116" s="225" t="s">
        <v>363</v>
      </c>
      <c r="B116" s="590"/>
      <c r="C116" s="592">
        <f>'ZZZ-PG1.DBF'!H120</f>
        <v>0</v>
      </c>
      <c r="D116" s="593">
        <f>'ZZZ-PG1.DBF'!P120</f>
        <v>0</v>
      </c>
      <c r="E116" s="593">
        <f>'ZZZ-PG1.DBF'!Q120</f>
        <v>0</v>
      </c>
      <c r="F116" s="593">
        <f>'ZZZ-PG1.DBF'!R120</f>
        <v>0</v>
      </c>
      <c r="G116" s="292"/>
    </row>
    <row r="117" spans="1:8">
      <c r="A117" s="589" t="s">
        <v>131</v>
      </c>
      <c r="B117" s="590"/>
      <c r="C117" s="592">
        <f>'ZZZ-PG1.DBF'!H121</f>
        <v>0</v>
      </c>
      <c r="D117" s="594">
        <f>'ZZZ-PG1.DBF'!P121</f>
        <v>0</v>
      </c>
      <c r="E117" s="594">
        <f>'ZZZ-PG1.DBF'!Q121</f>
        <v>0</v>
      </c>
      <c r="F117" s="594">
        <f>'ZZZ-PG1.DBF'!R121</f>
        <v>0</v>
      </c>
      <c r="G117" s="292"/>
    </row>
    <row r="118" spans="1:8">
      <c r="A118" s="589"/>
      <c r="B118" s="613"/>
      <c r="C118" s="603"/>
      <c r="D118" s="593"/>
      <c r="E118" s="593"/>
      <c r="F118" s="593"/>
      <c r="G118" s="292"/>
    </row>
    <row r="119" spans="1:8" ht="15.75" thickBot="1">
      <c r="A119" s="589" t="s">
        <v>132</v>
      </c>
      <c r="B119" s="589"/>
      <c r="C119" s="607">
        <f>'ZZZ-PG1.DBF'!H123</f>
        <v>0</v>
      </c>
      <c r="D119" s="608">
        <f>'ZZZ-PG1.DBF'!P123</f>
        <v>791017</v>
      </c>
      <c r="E119" s="608">
        <f>'ZZZ-PG1.DBF'!Q123</f>
        <v>79.099999999999994</v>
      </c>
      <c r="F119" s="608">
        <f>'ZZZ-PG1.DBF'!R123</f>
        <v>0</v>
      </c>
      <c r="G119" s="271"/>
    </row>
    <row r="120" spans="1:8">
      <c r="A120" s="589"/>
      <c r="B120" s="589"/>
      <c r="C120" s="593"/>
      <c r="D120" s="593"/>
      <c r="E120" s="593"/>
      <c r="F120" s="593"/>
      <c r="G120" s="272"/>
    </row>
    <row r="121" spans="1:8" ht="15.75" thickBot="1">
      <c r="A121" s="589" t="s">
        <v>606</v>
      </c>
      <c r="B121" s="589"/>
      <c r="C121" s="614">
        <f>'ZZZ-PG1.DBF'!H125</f>
        <v>0</v>
      </c>
      <c r="D121" s="615">
        <f>'ZZZ-PG1.DBF'!P125</f>
        <v>1352860</v>
      </c>
      <c r="E121" s="615">
        <f>'ZZZ-PG1.DBF'!Q125</f>
        <v>13.68</v>
      </c>
      <c r="F121" s="615">
        <f>'ZZZ-PG1.DBF'!R125</f>
        <v>0</v>
      </c>
      <c r="G121" s="273"/>
    </row>
    <row r="122" spans="1:8" ht="15.75" thickTop="1">
      <c r="A122" s="226"/>
      <c r="B122" s="226"/>
      <c r="C122" s="329"/>
      <c r="D122" s="620">
        <f>(SUM(D14:D120)-D53)/3-D121</f>
        <v>0</v>
      </c>
      <c r="E122" s="226"/>
      <c r="F122" s="226"/>
      <c r="G122" s="226"/>
    </row>
    <row r="123" spans="1:8" ht="15.75">
      <c r="F123" s="674"/>
      <c r="H123" s="619"/>
    </row>
    <row r="124" spans="1:8" ht="15.75">
      <c r="F124" s="348"/>
      <c r="H124" s="395"/>
    </row>
    <row r="125" spans="1:8" ht="15.75">
      <c r="F125" s="348"/>
      <c r="G125" s="212"/>
      <c r="H125" s="395"/>
    </row>
    <row r="126" spans="1:8" ht="15.75">
      <c r="F126" s="348"/>
      <c r="G126" s="212" t="s">
        <v>1394</v>
      </c>
      <c r="H126" s="395"/>
    </row>
    <row r="127" spans="1:8" ht="15.75">
      <c r="F127" s="348"/>
      <c r="G127" s="674" t="s">
        <v>359</v>
      </c>
      <c r="H127" s="395"/>
    </row>
    <row r="128" spans="1:8" ht="15.75">
      <c r="F128" s="348"/>
      <c r="G128" s="212" t="s">
        <v>289</v>
      </c>
      <c r="H128" s="395"/>
    </row>
    <row r="129" spans="1:8" ht="15.75">
      <c r="F129" s="348"/>
      <c r="G129" s="212" t="s">
        <v>835</v>
      </c>
      <c r="H129" s="395"/>
    </row>
    <row r="130" spans="1:8" ht="15.75">
      <c r="F130" s="348"/>
      <c r="G130" s="212"/>
      <c r="H130" s="395"/>
    </row>
    <row r="131" spans="1:8" ht="15.75">
      <c r="F131" s="348"/>
      <c r="G131" s="967" t="s">
        <v>604</v>
      </c>
      <c r="H131" s="967"/>
    </row>
    <row r="132" spans="1:8" ht="18.75">
      <c r="A132" s="886" t="s">
        <v>800</v>
      </c>
      <c r="B132" s="886"/>
      <c r="C132" s="886"/>
      <c r="D132" s="886"/>
      <c r="E132" s="886"/>
      <c r="F132" s="886"/>
      <c r="G132" s="886"/>
    </row>
    <row r="133" spans="1:8" ht="18.75">
      <c r="A133" s="886" t="s">
        <v>607</v>
      </c>
      <c r="B133" s="886"/>
      <c r="C133" s="886"/>
      <c r="D133" s="886"/>
      <c r="E133" s="886"/>
      <c r="F133" s="886"/>
      <c r="G133" s="886"/>
    </row>
    <row r="134" spans="1:8" ht="18.75">
      <c r="A134" s="319" t="str">
        <f>"Expenditure Head No : "&amp;'ZZZ-PG1.DBF'!A145</f>
        <v>Expenditure Head No : 603</v>
      </c>
      <c r="B134" s="668"/>
      <c r="C134" s="324"/>
      <c r="D134" s="668"/>
      <c r="E134" s="668"/>
      <c r="F134" s="319" t="s">
        <v>472</v>
      </c>
      <c r="G134" s="319"/>
      <c r="H134" s="679"/>
    </row>
    <row r="135" spans="1:8" ht="18.75">
      <c r="A135" s="319" t="str">
        <f>"Programme No &amp; Title : "&amp;'ZZZ-PG1.DBF'!B145</f>
        <v xml:space="preserve">Programme No &amp; Title : </v>
      </c>
      <c r="B135" s="319"/>
      <c r="C135" s="324"/>
      <c r="D135" s="668"/>
      <c r="E135" s="668"/>
      <c r="F135" s="222"/>
      <c r="G135" s="222"/>
      <c r="H135" s="679"/>
    </row>
    <row r="136" spans="1:8" ht="18.75">
      <c r="A136" s="319" t="str">
        <f>"Project No &amp; Title : "&amp;'ZZZ-PG1.DBF'!C145</f>
        <v xml:space="preserve">Project No &amp; Title : </v>
      </c>
      <c r="B136" s="319"/>
      <c r="C136" s="324"/>
      <c r="D136" s="668"/>
      <c r="E136" s="668"/>
      <c r="F136" s="222"/>
      <c r="G136" s="222"/>
      <c r="H136" s="679"/>
    </row>
    <row r="137" spans="1:8" ht="18.75">
      <c r="A137" s="319"/>
      <c r="B137" s="319"/>
      <c r="C137" s="324"/>
      <c r="D137" s="668"/>
      <c r="E137" s="668"/>
      <c r="F137" s="222"/>
      <c r="G137" s="222"/>
      <c r="H137" s="679"/>
    </row>
    <row r="138" spans="1:8" ht="71.25">
      <c r="A138" s="939" t="s">
        <v>196</v>
      </c>
      <c r="B138" s="939" t="s">
        <v>0</v>
      </c>
      <c r="C138" s="325" t="s">
        <v>79</v>
      </c>
      <c r="D138" s="671" t="s">
        <v>480</v>
      </c>
      <c r="E138" s="671" t="s">
        <v>82</v>
      </c>
      <c r="F138" s="671" t="s">
        <v>609</v>
      </c>
      <c r="G138" s="671" t="s">
        <v>481</v>
      </c>
      <c r="H138" s="322"/>
    </row>
    <row r="139" spans="1:8">
      <c r="A139" s="940"/>
      <c r="B139" s="940"/>
      <c r="C139" s="326"/>
      <c r="D139" s="201"/>
      <c r="E139" s="201"/>
      <c r="F139" s="204"/>
      <c r="G139" s="203"/>
      <c r="H139" s="322"/>
    </row>
    <row r="140" spans="1:8">
      <c r="A140" s="941"/>
      <c r="B140" s="941"/>
      <c r="C140" s="327"/>
      <c r="D140" s="207"/>
      <c r="E140" s="207"/>
      <c r="F140" s="208"/>
      <c r="G140" s="205"/>
      <c r="H140" s="322"/>
    </row>
    <row r="141" spans="1:8">
      <c r="A141" s="685" t="s">
        <v>85</v>
      </c>
      <c r="B141" s="685"/>
      <c r="C141" s="328"/>
      <c r="D141" s="202"/>
      <c r="E141" s="202"/>
      <c r="F141" s="202"/>
      <c r="G141" s="203"/>
      <c r="H141" s="322"/>
    </row>
    <row r="142" spans="1:8">
      <c r="A142" s="685"/>
      <c r="B142" s="685"/>
      <c r="C142" s="328"/>
      <c r="D142" s="202"/>
      <c r="E142" s="202"/>
      <c r="F142" s="202"/>
      <c r="G142" s="203"/>
      <c r="H142" s="322"/>
    </row>
    <row r="143" spans="1:8" ht="30">
      <c r="A143" s="589" t="s">
        <v>768</v>
      </c>
      <c r="B143" s="590" t="s">
        <v>669</v>
      </c>
      <c r="C143" s="328"/>
      <c r="D143" s="587"/>
      <c r="E143" s="202"/>
      <c r="F143" s="202"/>
      <c r="G143" s="203"/>
      <c r="H143" s="322"/>
    </row>
    <row r="144" spans="1:8">
      <c r="A144" s="564" t="s">
        <v>66</v>
      </c>
      <c r="B144" s="591"/>
      <c r="C144" s="328"/>
      <c r="D144" s="587"/>
      <c r="E144" s="202"/>
      <c r="F144" s="202"/>
      <c r="G144" s="203"/>
      <c r="H144" s="322"/>
    </row>
    <row r="145" spans="1:7">
      <c r="A145" s="225" t="s">
        <v>86</v>
      </c>
      <c r="B145" s="590"/>
      <c r="C145" s="592">
        <f>'ZZZ-PG1.DBF'!H145</f>
        <v>0</v>
      </c>
      <c r="D145" s="593">
        <f>'ZZZ-PG1.DBF'!P145</f>
        <v>0</v>
      </c>
      <c r="E145" s="593">
        <f>'ZZZ-PG1.DBF'!Q145</f>
        <v>0</v>
      </c>
      <c r="F145" s="593">
        <f>'ZZZ-PG1.DBF'!R145</f>
        <v>0</v>
      </c>
      <c r="G145" s="292"/>
    </row>
    <row r="146" spans="1:7">
      <c r="A146" s="225" t="s">
        <v>87</v>
      </c>
      <c r="B146" s="590"/>
      <c r="C146" s="592">
        <f>'ZZZ-PG1.DBF'!H146</f>
        <v>0</v>
      </c>
      <c r="D146" s="593">
        <f>'ZZZ-PG1.DBF'!P146</f>
        <v>0</v>
      </c>
      <c r="E146" s="593">
        <f>'ZZZ-PG1.DBF'!Q146</f>
        <v>0</v>
      </c>
      <c r="F146" s="593">
        <f>'ZZZ-PG1.DBF'!R146</f>
        <v>0</v>
      </c>
      <c r="G146" s="292"/>
    </row>
    <row r="147" spans="1:7" ht="23.25" customHeight="1">
      <c r="A147" s="225" t="s">
        <v>88</v>
      </c>
      <c r="B147" s="590"/>
      <c r="C147" s="592">
        <f>'ZZZ-PG1.DBF'!H147</f>
        <v>0</v>
      </c>
      <c r="D147" s="593">
        <f>'ZZZ-PG1.DBF'!P147</f>
        <v>0</v>
      </c>
      <c r="E147" s="593">
        <f>'ZZZ-PG1.DBF'!Q147</f>
        <v>0</v>
      </c>
      <c r="F147" s="593">
        <f>'ZZZ-PG1.DBF'!R147</f>
        <v>0</v>
      </c>
      <c r="G147" s="292"/>
    </row>
    <row r="148" spans="1:7">
      <c r="A148" s="589" t="s">
        <v>112</v>
      </c>
      <c r="B148" s="590"/>
      <c r="C148" s="592">
        <f>'ZZZ-PG1.DBF'!H148</f>
        <v>0</v>
      </c>
      <c r="D148" s="594">
        <f>'ZZZ-PG1.DBF'!P148</f>
        <v>0</v>
      </c>
      <c r="E148" s="594">
        <f>'ZZZ-PG1.DBF'!Q148</f>
        <v>0</v>
      </c>
      <c r="F148" s="594">
        <f>'ZZZ-PG1.DBF'!R148</f>
        <v>0</v>
      </c>
      <c r="G148" s="292"/>
    </row>
    <row r="149" spans="1:7">
      <c r="A149" s="589" t="s">
        <v>769</v>
      </c>
      <c r="B149" s="590" t="s">
        <v>670</v>
      </c>
      <c r="C149" s="592"/>
      <c r="D149" s="593"/>
      <c r="E149" s="593"/>
      <c r="F149" s="593"/>
      <c r="G149" s="292"/>
    </row>
    <row r="150" spans="1:7" ht="20.25" customHeight="1">
      <c r="A150" s="564" t="s">
        <v>67</v>
      </c>
      <c r="B150" s="591"/>
      <c r="C150" s="592"/>
      <c r="D150" s="593"/>
      <c r="E150" s="593"/>
      <c r="F150" s="593"/>
      <c r="G150" s="292"/>
    </row>
    <row r="151" spans="1:7">
      <c r="A151" s="595" t="s">
        <v>89</v>
      </c>
      <c r="B151" s="596"/>
      <c r="C151" s="592">
        <f>'ZZZ-PG1.DBF'!H151</f>
        <v>0</v>
      </c>
      <c r="D151" s="593">
        <f>'ZZZ-PG1.DBF'!P151</f>
        <v>0</v>
      </c>
      <c r="E151" s="593">
        <f>'ZZZ-PG1.DBF'!Q151</f>
        <v>0</v>
      </c>
      <c r="F151" s="593">
        <f>'ZZZ-PG1.DBF'!R151</f>
        <v>0</v>
      </c>
      <c r="G151" s="292"/>
    </row>
    <row r="152" spans="1:7">
      <c r="A152" s="566" t="s">
        <v>90</v>
      </c>
      <c r="B152" s="596"/>
      <c r="C152" s="592">
        <f>'ZZZ-PG1.DBF'!H152</f>
        <v>0</v>
      </c>
      <c r="D152" s="593">
        <f>'ZZZ-PG1.DBF'!P152</f>
        <v>0</v>
      </c>
      <c r="E152" s="593">
        <f>'ZZZ-PG1.DBF'!Q152</f>
        <v>0</v>
      </c>
      <c r="F152" s="593">
        <f>'ZZZ-PG1.DBF'!R152</f>
        <v>0</v>
      </c>
      <c r="G152" s="292"/>
    </row>
    <row r="153" spans="1:7">
      <c r="A153" s="597" t="s">
        <v>91</v>
      </c>
      <c r="B153" s="596"/>
      <c r="C153" s="592">
        <f>'ZZZ-PG1.DBF'!H153</f>
        <v>0</v>
      </c>
      <c r="D153" s="594">
        <f>'ZZZ-PG1.DBF'!P153</f>
        <v>0</v>
      </c>
      <c r="E153" s="594">
        <f>'ZZZ-PG1.DBF'!Q153</f>
        <v>0</v>
      </c>
      <c r="F153" s="594">
        <f>'ZZZ-PG1.DBF'!R153</f>
        <v>0</v>
      </c>
      <c r="G153" s="292"/>
    </row>
    <row r="154" spans="1:7">
      <c r="A154" s="597"/>
      <c r="B154" s="596"/>
      <c r="C154" s="598"/>
      <c r="D154" s="593"/>
      <c r="E154" s="593"/>
      <c r="F154" s="593"/>
      <c r="G154" s="292"/>
    </row>
    <row r="155" spans="1:7">
      <c r="A155" s="599" t="s">
        <v>92</v>
      </c>
      <c r="B155" s="600"/>
      <c r="C155" s="598"/>
      <c r="D155" s="593"/>
      <c r="E155" s="593"/>
      <c r="F155" s="593"/>
      <c r="G155" s="292"/>
    </row>
    <row r="156" spans="1:7">
      <c r="A156" s="566" t="s">
        <v>93</v>
      </c>
      <c r="B156" s="596"/>
      <c r="C156" s="592">
        <f>'ZZZ-PG1.DBF'!H156</f>
        <v>0</v>
      </c>
      <c r="D156" s="593">
        <f>'ZZZ-PG1.DBF'!P156</f>
        <v>0</v>
      </c>
      <c r="E156" s="593">
        <f>'ZZZ-PG1.DBF'!Q156</f>
        <v>0</v>
      </c>
      <c r="F156" s="593">
        <f>'ZZZ-PG1.DBF'!R156</f>
        <v>0</v>
      </c>
      <c r="G156" s="292"/>
    </row>
    <row r="157" spans="1:7">
      <c r="A157" s="601" t="s">
        <v>94</v>
      </c>
      <c r="B157" s="596"/>
      <c r="C157" s="592">
        <f>'ZZZ-PG1.DBF'!H157</f>
        <v>0</v>
      </c>
      <c r="D157" s="593">
        <f>'ZZZ-PG1.DBF'!P157</f>
        <v>0</v>
      </c>
      <c r="E157" s="593">
        <f>'ZZZ-PG1.DBF'!Q157</f>
        <v>0</v>
      </c>
      <c r="F157" s="593">
        <f>'ZZZ-PG1.DBF'!R157</f>
        <v>0</v>
      </c>
      <c r="G157" s="292"/>
    </row>
    <row r="158" spans="1:7">
      <c r="A158" s="567" t="s">
        <v>95</v>
      </c>
      <c r="B158" s="596"/>
      <c r="C158" s="592">
        <f>'ZZZ-PG1.DBF'!H158</f>
        <v>0</v>
      </c>
      <c r="D158" s="593">
        <f>'ZZZ-PG1.DBF'!P158</f>
        <v>0</v>
      </c>
      <c r="E158" s="593">
        <f>'ZZZ-PG1.DBF'!Q158</f>
        <v>0</v>
      </c>
      <c r="F158" s="593">
        <f>'ZZZ-PG1.DBF'!R158</f>
        <v>0</v>
      </c>
      <c r="G158" s="292"/>
    </row>
    <row r="159" spans="1:7">
      <c r="A159" s="225" t="s">
        <v>96</v>
      </c>
      <c r="B159" s="590"/>
      <c r="C159" s="592">
        <f>'ZZZ-PG1.DBF'!H159</f>
        <v>0</v>
      </c>
      <c r="D159" s="593">
        <f>'ZZZ-PG1.DBF'!P159</f>
        <v>0</v>
      </c>
      <c r="E159" s="593">
        <f>'ZZZ-PG1.DBF'!Q159</f>
        <v>0</v>
      </c>
      <c r="F159" s="593">
        <f>'ZZZ-PG1.DBF'!R159</f>
        <v>0</v>
      </c>
      <c r="G159" s="292"/>
    </row>
    <row r="160" spans="1:7">
      <c r="A160" s="225" t="s">
        <v>97</v>
      </c>
      <c r="B160" s="590"/>
      <c r="C160" s="592">
        <f>'ZZZ-PG1.DBF'!H160</f>
        <v>0</v>
      </c>
      <c r="D160" s="593">
        <f>'ZZZ-PG1.DBF'!P160</f>
        <v>0</v>
      </c>
      <c r="E160" s="593">
        <f>'ZZZ-PG1.DBF'!Q160</f>
        <v>0</v>
      </c>
      <c r="F160" s="593">
        <f>'ZZZ-PG1.DBF'!R160</f>
        <v>0</v>
      </c>
      <c r="G160" s="292"/>
    </row>
    <row r="161" spans="1:7">
      <c r="A161" s="569" t="s">
        <v>474</v>
      </c>
      <c r="B161" s="590"/>
      <c r="C161" s="592">
        <f>'ZZZ-PG1.DBF'!H161</f>
        <v>0</v>
      </c>
      <c r="D161" s="593">
        <f>'ZZZ-PG1.DBF'!P161</f>
        <v>0</v>
      </c>
      <c r="E161" s="593">
        <f>'ZZZ-PG1.DBF'!Q161</f>
        <v>0</v>
      </c>
      <c r="F161" s="593">
        <f>'ZZZ-PG1.DBF'!R161</f>
        <v>0</v>
      </c>
      <c r="G161" s="292"/>
    </row>
    <row r="162" spans="1:7">
      <c r="A162" s="589" t="s">
        <v>98</v>
      </c>
      <c r="B162" s="590"/>
      <c r="C162" s="592">
        <f>'ZZZ-PG1.DBF'!H162</f>
        <v>0</v>
      </c>
      <c r="D162" s="594">
        <f>'ZZZ-PG1.DBF'!P162</f>
        <v>0</v>
      </c>
      <c r="E162" s="594">
        <f>'ZZZ-PG1.DBF'!Q162</f>
        <v>0</v>
      </c>
      <c r="F162" s="594">
        <f>'ZZZ-PG1.DBF'!R162</f>
        <v>0</v>
      </c>
      <c r="G162" s="292"/>
    </row>
    <row r="163" spans="1:7">
      <c r="A163" s="589"/>
      <c r="B163" s="590"/>
      <c r="C163" s="592"/>
      <c r="D163" s="593"/>
      <c r="E163" s="593"/>
      <c r="F163" s="593"/>
      <c r="G163" s="292"/>
    </row>
    <row r="164" spans="1:7">
      <c r="A164" s="564" t="s">
        <v>68</v>
      </c>
      <c r="B164" s="591"/>
      <c r="C164" s="592"/>
      <c r="D164" s="593"/>
      <c r="E164" s="593"/>
      <c r="F164" s="593"/>
      <c r="G164" s="292"/>
    </row>
    <row r="165" spans="1:7">
      <c r="A165" s="225" t="s">
        <v>99</v>
      </c>
      <c r="B165" s="590"/>
      <c r="C165" s="592">
        <f>'ZZZ-PG1.DBF'!H165</f>
        <v>0</v>
      </c>
      <c r="D165" s="593">
        <f>'ZZZ-PG1.DBF'!P165</f>
        <v>0</v>
      </c>
      <c r="E165" s="593">
        <f>'ZZZ-PG1.DBF'!Q165</f>
        <v>0</v>
      </c>
      <c r="F165" s="593">
        <f>'ZZZ-PG1.DBF'!R165</f>
        <v>0</v>
      </c>
      <c r="G165" s="292"/>
    </row>
    <row r="166" spans="1:7">
      <c r="A166" s="225" t="s">
        <v>100</v>
      </c>
      <c r="B166" s="590"/>
      <c r="C166" s="592">
        <f>'ZZZ-PG1.DBF'!H166</f>
        <v>0</v>
      </c>
      <c r="D166" s="593">
        <f>'ZZZ-PG1.DBF'!P166</f>
        <v>0</v>
      </c>
      <c r="E166" s="593">
        <f>'ZZZ-PG1.DBF'!Q166</f>
        <v>0</v>
      </c>
      <c r="F166" s="593">
        <f>'ZZZ-PG1.DBF'!R166</f>
        <v>0</v>
      </c>
      <c r="G166" s="292"/>
    </row>
    <row r="167" spans="1:7">
      <c r="A167" s="225" t="s">
        <v>101</v>
      </c>
      <c r="B167" s="590"/>
      <c r="C167" s="592">
        <f>'ZZZ-PG1.DBF'!H167</f>
        <v>0</v>
      </c>
      <c r="D167" s="593">
        <f>'ZZZ-PG1.DBF'!P167</f>
        <v>0</v>
      </c>
      <c r="E167" s="593">
        <f>'ZZZ-PG1.DBF'!Q167</f>
        <v>0</v>
      </c>
      <c r="F167" s="593">
        <f>'ZZZ-PG1.DBF'!R167</f>
        <v>0</v>
      </c>
      <c r="G167" s="292"/>
    </row>
    <row r="168" spans="1:7">
      <c r="A168" s="569" t="s">
        <v>476</v>
      </c>
      <c r="B168" s="590"/>
      <c r="C168" s="592">
        <f>'ZZZ-PG1.DBF'!H168</f>
        <v>0</v>
      </c>
      <c r="D168" s="593">
        <f>'ZZZ-PG1.DBF'!P168</f>
        <v>0</v>
      </c>
      <c r="E168" s="593">
        <f>'ZZZ-PG1.DBF'!Q168</f>
        <v>0</v>
      </c>
      <c r="F168" s="593">
        <f>'ZZZ-PG1.DBF'!R168</f>
        <v>0</v>
      </c>
      <c r="G168" s="292"/>
    </row>
    <row r="169" spans="1:7">
      <c r="A169" s="569" t="s">
        <v>585</v>
      </c>
      <c r="B169" s="590"/>
      <c r="C169" s="592">
        <f>'ZZZ-PG1.DBF'!H169</f>
        <v>0</v>
      </c>
      <c r="D169" s="593">
        <f>'ZZZ-PG1.DBF'!P169</f>
        <v>0</v>
      </c>
      <c r="E169" s="593">
        <f>'ZZZ-PG1.DBF'!Q169</f>
        <v>0</v>
      </c>
      <c r="F169" s="593">
        <f>'ZZZ-PG1.DBF'!R169</f>
        <v>0</v>
      </c>
      <c r="G169" s="292"/>
    </row>
    <row r="170" spans="1:7">
      <c r="A170" s="569" t="s">
        <v>477</v>
      </c>
      <c r="B170" s="590"/>
      <c r="C170" s="592">
        <f>'ZZZ-PG1.DBF'!H170</f>
        <v>0</v>
      </c>
      <c r="D170" s="593">
        <f>'ZZZ-PG1.DBF'!P170</f>
        <v>0</v>
      </c>
      <c r="E170" s="593">
        <f>'ZZZ-PG1.DBF'!Q170</f>
        <v>0</v>
      </c>
      <c r="F170" s="593">
        <f>'ZZZ-PG1.DBF'!R170</f>
        <v>0</v>
      </c>
      <c r="G170" s="292"/>
    </row>
    <row r="171" spans="1:7">
      <c r="A171" s="589" t="s">
        <v>102</v>
      </c>
      <c r="B171" s="590"/>
      <c r="C171" s="592">
        <f>'ZZZ-PG1.DBF'!H171</f>
        <v>0</v>
      </c>
      <c r="D171" s="594">
        <f>'ZZZ-PG1.DBF'!P171</f>
        <v>0</v>
      </c>
      <c r="E171" s="594">
        <f>'ZZZ-PG1.DBF'!Q171</f>
        <v>0</v>
      </c>
      <c r="F171" s="594">
        <f>'ZZZ-PG1.DBF'!R171</f>
        <v>0</v>
      </c>
      <c r="G171" s="292"/>
    </row>
    <row r="172" spans="1:7">
      <c r="A172" s="589"/>
      <c r="B172" s="590"/>
      <c r="C172" s="592"/>
      <c r="D172" s="603"/>
      <c r="E172" s="593"/>
      <c r="F172" s="593"/>
      <c r="G172" s="292"/>
    </row>
    <row r="173" spans="1:7">
      <c r="A173" s="564" t="s">
        <v>69</v>
      </c>
      <c r="B173" s="591"/>
      <c r="C173" s="592"/>
      <c r="D173" s="603"/>
      <c r="E173" s="593"/>
      <c r="F173" s="593"/>
      <c r="G173" s="292"/>
    </row>
    <row r="174" spans="1:7">
      <c r="A174" s="225" t="s">
        <v>103</v>
      </c>
      <c r="B174" s="590"/>
      <c r="C174" s="592">
        <f>'ZZZ-PG1.DBF'!H174</f>
        <v>0</v>
      </c>
      <c r="D174" s="593">
        <f>'ZZZ-PG1.DBF'!P174</f>
        <v>0</v>
      </c>
      <c r="E174" s="593">
        <f>'ZZZ-PG1.DBF'!Q174</f>
        <v>0</v>
      </c>
      <c r="F174" s="593">
        <f>'ZZZ-PG1.DBF'!R174</f>
        <v>0</v>
      </c>
      <c r="G174" s="292"/>
    </row>
    <row r="175" spans="1:7">
      <c r="A175" s="225" t="s">
        <v>104</v>
      </c>
      <c r="B175" s="590"/>
      <c r="C175" s="592">
        <f>'ZZZ-PG1.DBF'!H175</f>
        <v>0</v>
      </c>
      <c r="D175" s="593">
        <f>'ZZZ-PG1.DBF'!P175</f>
        <v>0</v>
      </c>
      <c r="E175" s="593">
        <f>'ZZZ-PG1.DBF'!Q175</f>
        <v>0</v>
      </c>
      <c r="F175" s="593">
        <f>'ZZZ-PG1.DBF'!R175</f>
        <v>0</v>
      </c>
      <c r="G175" s="292"/>
    </row>
    <row r="176" spans="1:7">
      <c r="A176" s="225" t="s">
        <v>105</v>
      </c>
      <c r="B176" s="590"/>
      <c r="C176" s="592">
        <f>'ZZZ-PG1.DBF'!H176</f>
        <v>0</v>
      </c>
      <c r="D176" s="593">
        <f>'ZZZ-PG1.DBF'!P176</f>
        <v>0</v>
      </c>
      <c r="E176" s="593">
        <f>'ZZZ-PG1.DBF'!Q176</f>
        <v>0</v>
      </c>
      <c r="F176" s="593">
        <f>'ZZZ-PG1.DBF'!R176</f>
        <v>0</v>
      </c>
      <c r="G176" s="292"/>
    </row>
    <row r="177" spans="1:7">
      <c r="A177" s="225" t="s">
        <v>106</v>
      </c>
      <c r="B177" s="590"/>
      <c r="C177" s="592">
        <f>'ZZZ-PG1.DBF'!H177</f>
        <v>0</v>
      </c>
      <c r="D177" s="593">
        <f>'ZZZ-PG1.DBF'!P177</f>
        <v>0</v>
      </c>
      <c r="E177" s="593">
        <f>'ZZZ-PG1.DBF'!Q177</f>
        <v>0</v>
      </c>
      <c r="F177" s="593">
        <f>'ZZZ-PG1.DBF'!R177</f>
        <v>0</v>
      </c>
      <c r="G177" s="292"/>
    </row>
    <row r="178" spans="1:7">
      <c r="A178" s="569" t="s">
        <v>586</v>
      </c>
      <c r="B178" s="590"/>
      <c r="C178" s="592">
        <f>'ZZZ-PG1.DBF'!H178</f>
        <v>0</v>
      </c>
      <c r="D178" s="593">
        <f>'ZZZ-PG1.DBF'!P178</f>
        <v>0</v>
      </c>
      <c r="E178" s="593">
        <f>'ZZZ-PG1.DBF'!Q178</f>
        <v>0</v>
      </c>
      <c r="F178" s="593">
        <f>'ZZZ-PG1.DBF'!R178</f>
        <v>0</v>
      </c>
      <c r="G178" s="292"/>
    </row>
    <row r="179" spans="1:7">
      <c r="A179" s="225" t="s">
        <v>379</v>
      </c>
      <c r="B179" s="590"/>
      <c r="C179" s="592">
        <f>'ZZZ-PG1.DBF'!H179</f>
        <v>0</v>
      </c>
      <c r="D179" s="593">
        <f>'ZZZ-PG1.DBF'!P179</f>
        <v>0</v>
      </c>
      <c r="E179" s="593">
        <f>'ZZZ-PG1.DBF'!Q179</f>
        <v>0</v>
      </c>
      <c r="F179" s="593">
        <f>'ZZZ-PG1.DBF'!R179</f>
        <v>0</v>
      </c>
      <c r="G179" s="292"/>
    </row>
    <row r="180" spans="1:7">
      <c r="A180" s="569" t="s">
        <v>590</v>
      </c>
      <c r="B180" s="590"/>
      <c r="C180" s="592">
        <f>'ZZZ-PG1.DBF'!H180</f>
        <v>0</v>
      </c>
      <c r="D180" s="593">
        <f>'ZZZ-PG1.DBF'!P180</f>
        <v>0</v>
      </c>
      <c r="E180" s="593">
        <f>'ZZZ-PG1.DBF'!Q180</f>
        <v>0</v>
      </c>
      <c r="F180" s="593">
        <f>'ZZZ-PG1.DBF'!R180</f>
        <v>0</v>
      </c>
      <c r="G180" s="292"/>
    </row>
    <row r="181" spans="1:7">
      <c r="A181" s="571" t="s">
        <v>589</v>
      </c>
      <c r="B181" s="604"/>
      <c r="C181" s="592">
        <f>'ZZZ-PG1.DBF'!H181</f>
        <v>0</v>
      </c>
      <c r="D181" s="593">
        <f>'ZZZ-PG1.DBF'!P181</f>
        <v>0</v>
      </c>
      <c r="E181" s="593">
        <f>'ZZZ-PG1.DBF'!Q181</f>
        <v>0</v>
      </c>
      <c r="F181" s="593">
        <f>'ZZZ-PG1.DBF'!R181</f>
        <v>0</v>
      </c>
      <c r="G181" s="292"/>
    </row>
    <row r="182" spans="1:7">
      <c r="A182" s="572" t="s">
        <v>361</v>
      </c>
      <c r="B182" s="605"/>
      <c r="C182" s="592">
        <f>'ZZZ-PG1.DBF'!H182</f>
        <v>0</v>
      </c>
      <c r="D182" s="593">
        <f>'ZZZ-PG1.DBF'!P182</f>
        <v>0</v>
      </c>
      <c r="E182" s="593">
        <f>'ZZZ-PG1.DBF'!Q182</f>
        <v>0</v>
      </c>
      <c r="F182" s="593">
        <f>'ZZZ-PG1.DBF'!R182</f>
        <v>0</v>
      </c>
      <c r="G182" s="292"/>
    </row>
    <row r="183" spans="1:7">
      <c r="A183" s="589" t="s">
        <v>216</v>
      </c>
      <c r="B183" s="590"/>
      <c r="C183" s="606">
        <f>'ZZZ-PG1.DBF'!H183</f>
        <v>0</v>
      </c>
      <c r="D183" s="594">
        <f>'ZZZ-PG1.DBF'!P183</f>
        <v>0</v>
      </c>
      <c r="E183" s="594">
        <f>'ZZZ-PG1.DBF'!Q183</f>
        <v>0</v>
      </c>
      <c r="F183" s="594">
        <f>'ZZZ-PG1.DBF'!R183</f>
        <v>0</v>
      </c>
      <c r="G183" s="292"/>
    </row>
    <row r="184" spans="1:7" ht="15.75" thickBot="1">
      <c r="A184" s="589" t="s">
        <v>334</v>
      </c>
      <c r="B184" s="590"/>
      <c r="C184" s="607">
        <f>'ZZZ-PG1.DBF'!H184</f>
        <v>0</v>
      </c>
      <c r="D184" s="608">
        <f>'ZZZ-PG1.DBF'!P184</f>
        <v>0</v>
      </c>
      <c r="E184" s="608">
        <f>'ZZZ-PG1.DBF'!Q184</f>
        <v>0</v>
      </c>
      <c r="F184" s="608">
        <f>'ZZZ-PG1.DBF'!R184</f>
        <v>0</v>
      </c>
      <c r="G184" s="292"/>
    </row>
    <row r="185" spans="1:7" ht="30">
      <c r="A185" s="589" t="s">
        <v>770</v>
      </c>
      <c r="B185" s="590" t="s">
        <v>671</v>
      </c>
      <c r="C185" s="592"/>
      <c r="D185" s="593"/>
      <c r="E185" s="593"/>
      <c r="F185" s="593"/>
      <c r="G185" s="292"/>
    </row>
    <row r="186" spans="1:7">
      <c r="A186" s="564" t="s">
        <v>70</v>
      </c>
      <c r="B186" s="591"/>
      <c r="C186" s="592"/>
      <c r="D186" s="593"/>
      <c r="E186" s="593"/>
      <c r="F186" s="593"/>
      <c r="G186" s="292"/>
    </row>
    <row r="187" spans="1:7">
      <c r="A187" s="225" t="s">
        <v>107</v>
      </c>
      <c r="B187" s="590"/>
      <c r="C187" s="592">
        <f>'ZZZ-PG1.DBF'!H187</f>
        <v>0</v>
      </c>
      <c r="D187" s="593">
        <f>'ZZZ-PG1.DBF'!P187</f>
        <v>0</v>
      </c>
      <c r="E187" s="593">
        <f>'ZZZ-PG1.DBF'!Q187</f>
        <v>0</v>
      </c>
      <c r="F187" s="593">
        <f>'ZZZ-PG1.DBF'!R187</f>
        <v>0</v>
      </c>
      <c r="G187" s="292"/>
    </row>
    <row r="188" spans="1:7">
      <c r="A188" s="569" t="s">
        <v>588</v>
      </c>
      <c r="B188" s="590"/>
      <c r="C188" s="592">
        <f>'ZZZ-PG1.DBF'!H188</f>
        <v>0</v>
      </c>
      <c r="D188" s="593">
        <f>'ZZZ-PG1.DBF'!P188</f>
        <v>0</v>
      </c>
      <c r="E188" s="593">
        <f>'ZZZ-PG1.DBF'!Q188</f>
        <v>0</v>
      </c>
      <c r="F188" s="593">
        <f>'ZZZ-PG1.DBF'!R188</f>
        <v>0</v>
      </c>
      <c r="G188" s="292"/>
    </row>
    <row r="189" spans="1:7">
      <c r="A189" s="225" t="s">
        <v>108</v>
      </c>
      <c r="B189" s="590"/>
      <c r="C189" s="592">
        <f>'ZZZ-PG1.DBF'!H189</f>
        <v>0</v>
      </c>
      <c r="D189" s="593">
        <f>'ZZZ-PG1.DBF'!P189</f>
        <v>0</v>
      </c>
      <c r="E189" s="593">
        <f>'ZZZ-PG1.DBF'!Q189</f>
        <v>0</v>
      </c>
      <c r="F189" s="593">
        <f>'ZZZ-PG1.DBF'!R189</f>
        <v>0</v>
      </c>
      <c r="G189" s="292"/>
    </row>
    <row r="190" spans="1:7">
      <c r="A190" s="225" t="s">
        <v>109</v>
      </c>
      <c r="B190" s="590"/>
      <c r="C190" s="592">
        <f>'ZZZ-PG1.DBF'!H190</f>
        <v>0</v>
      </c>
      <c r="D190" s="593">
        <f>'ZZZ-PG1.DBF'!P190</f>
        <v>0</v>
      </c>
      <c r="E190" s="593">
        <f>'ZZZ-PG1.DBF'!Q190</f>
        <v>0</v>
      </c>
      <c r="F190" s="593">
        <f>'ZZZ-PG1.DBF'!R190</f>
        <v>0</v>
      </c>
      <c r="G190" s="292"/>
    </row>
    <row r="191" spans="1:7">
      <c r="A191" s="225" t="s">
        <v>110</v>
      </c>
      <c r="B191" s="590"/>
      <c r="C191" s="592">
        <f>'ZZZ-PG1.DBF'!H191</f>
        <v>0</v>
      </c>
      <c r="D191" s="593">
        <f>'ZZZ-PG1.DBF'!P191</f>
        <v>0</v>
      </c>
      <c r="E191" s="593">
        <f>'ZZZ-PG1.DBF'!Q191</f>
        <v>0</v>
      </c>
      <c r="F191" s="593">
        <f>'ZZZ-PG1.DBF'!R191</f>
        <v>0</v>
      </c>
      <c r="G191" s="292"/>
    </row>
    <row r="192" spans="1:7">
      <c r="A192" s="225" t="s">
        <v>111</v>
      </c>
      <c r="B192" s="590"/>
      <c r="C192" s="592">
        <f>'ZZZ-PG1.DBF'!H192</f>
        <v>0</v>
      </c>
      <c r="D192" s="593">
        <f>'ZZZ-PG1.DBF'!P192</f>
        <v>0</v>
      </c>
      <c r="E192" s="593">
        <f>'ZZZ-PG1.DBF'!Q192</f>
        <v>0</v>
      </c>
      <c r="F192" s="593">
        <f>'ZZZ-PG1.DBF'!R192</f>
        <v>0</v>
      </c>
      <c r="G192" s="292"/>
    </row>
    <row r="193" spans="1:7">
      <c r="A193" s="569" t="s">
        <v>591</v>
      </c>
      <c r="B193" s="590"/>
      <c r="C193" s="592">
        <f>'ZZZ-PG1.DBF'!H193</f>
        <v>0</v>
      </c>
      <c r="D193" s="593">
        <f>'ZZZ-PG1.DBF'!P193</f>
        <v>0</v>
      </c>
      <c r="E193" s="593">
        <f>'ZZZ-PG1.DBF'!Q193</f>
        <v>0</v>
      </c>
      <c r="F193" s="593">
        <f>'ZZZ-PG1.DBF'!R193</f>
        <v>0</v>
      </c>
      <c r="G193" s="292"/>
    </row>
    <row r="194" spans="1:7">
      <c r="A194" s="569" t="s">
        <v>592</v>
      </c>
      <c r="B194" s="590"/>
      <c r="C194" s="592">
        <f>'ZZZ-PG1.DBF'!H194</f>
        <v>0</v>
      </c>
      <c r="D194" s="593">
        <f>'ZZZ-PG1.DBF'!P194</f>
        <v>0</v>
      </c>
      <c r="E194" s="593">
        <f>'ZZZ-PG1.DBF'!Q194</f>
        <v>0</v>
      </c>
      <c r="F194" s="593">
        <f>'ZZZ-PG1.DBF'!R194</f>
        <v>0</v>
      </c>
      <c r="G194" s="292"/>
    </row>
    <row r="195" spans="1:7">
      <c r="A195" s="589" t="s">
        <v>112</v>
      </c>
      <c r="B195" s="590"/>
      <c r="C195" s="592">
        <f>'ZZZ-PG1.DBF'!H195</f>
        <v>0</v>
      </c>
      <c r="D195" s="594">
        <f>'ZZZ-PG1.DBF'!P195</f>
        <v>0</v>
      </c>
      <c r="E195" s="594">
        <f>'ZZZ-PG1.DBF'!Q195</f>
        <v>0</v>
      </c>
      <c r="F195" s="594">
        <f>'ZZZ-PG1.DBF'!R195</f>
        <v>0</v>
      </c>
      <c r="G195" s="292"/>
    </row>
    <row r="196" spans="1:7">
      <c r="A196" s="589"/>
      <c r="B196" s="590"/>
      <c r="C196" s="592"/>
      <c r="D196" s="593"/>
      <c r="E196" s="593"/>
      <c r="F196" s="593"/>
      <c r="G196" s="292"/>
    </row>
    <row r="197" spans="1:7">
      <c r="A197" s="564" t="s">
        <v>575</v>
      </c>
      <c r="B197" s="591"/>
      <c r="C197" s="592"/>
      <c r="D197" s="593"/>
      <c r="E197" s="593"/>
      <c r="F197" s="593"/>
      <c r="G197" s="292"/>
    </row>
    <row r="198" spans="1:7">
      <c r="A198" s="225" t="s">
        <v>113</v>
      </c>
      <c r="B198" s="590"/>
      <c r="C198" s="592">
        <f>'ZZZ-PG1.DBF'!H198</f>
        <v>0</v>
      </c>
      <c r="D198" s="593">
        <f>'ZZZ-PG1.DBF'!P198</f>
        <v>0</v>
      </c>
      <c r="E198" s="593">
        <f>'ZZZ-PG1.DBF'!Q198</f>
        <v>0</v>
      </c>
      <c r="F198" s="593">
        <f>'ZZZ-PG1.DBF'!R198</f>
        <v>0</v>
      </c>
      <c r="G198" s="292"/>
    </row>
    <row r="199" spans="1:7">
      <c r="A199" s="569" t="s">
        <v>479</v>
      </c>
      <c r="B199" s="590"/>
      <c r="C199" s="592">
        <f>'ZZZ-PG1.DBF'!H199</f>
        <v>0</v>
      </c>
      <c r="D199" s="593">
        <f>'ZZZ-PG1.DBF'!P199</f>
        <v>0</v>
      </c>
      <c r="E199" s="593">
        <f>'ZZZ-PG1.DBF'!Q199</f>
        <v>0</v>
      </c>
      <c r="F199" s="593">
        <f>'ZZZ-PG1.DBF'!R199</f>
        <v>0</v>
      </c>
      <c r="G199" s="292"/>
    </row>
    <row r="200" spans="1:7">
      <c r="A200" s="569" t="s">
        <v>593</v>
      </c>
      <c r="B200" s="590"/>
      <c r="C200" s="592">
        <f>'ZZZ-PG1.DBF'!H200</f>
        <v>0</v>
      </c>
      <c r="D200" s="593">
        <f>'ZZZ-PG1.DBF'!P200</f>
        <v>0</v>
      </c>
      <c r="E200" s="593">
        <f>'ZZZ-PG1.DBF'!Q200</f>
        <v>0</v>
      </c>
      <c r="F200" s="593">
        <f>'ZZZ-PG1.DBF'!R200</f>
        <v>0</v>
      </c>
      <c r="G200" s="292"/>
    </row>
    <row r="201" spans="1:7">
      <c r="A201" s="589" t="s">
        <v>112</v>
      </c>
      <c r="B201" s="590"/>
      <c r="C201" s="606">
        <f>'ZZZ-PG1.DBF'!H201</f>
        <v>0</v>
      </c>
      <c r="D201" s="594">
        <f>'ZZZ-PG1.DBF'!P201</f>
        <v>0</v>
      </c>
      <c r="E201" s="594">
        <f>'ZZZ-PG1.DBF'!Q201</f>
        <v>0</v>
      </c>
      <c r="F201" s="594">
        <f>'ZZZ-PG1.DBF'!R201</f>
        <v>0</v>
      </c>
      <c r="G201" s="292"/>
    </row>
    <row r="202" spans="1:7">
      <c r="A202" s="589"/>
      <c r="B202" s="590"/>
      <c r="C202" s="592"/>
      <c r="D202" s="593"/>
      <c r="E202" s="593"/>
      <c r="F202" s="593"/>
      <c r="G202" s="292"/>
    </row>
    <row r="203" spans="1:7" ht="15.75" thickBot="1">
      <c r="A203" s="589" t="s">
        <v>605</v>
      </c>
      <c r="B203" s="590"/>
      <c r="C203" s="607">
        <f>'ZZZ-PG1.DBF'!H203</f>
        <v>0</v>
      </c>
      <c r="D203" s="608">
        <f>'ZZZ-PG1.DBF'!P203</f>
        <v>0</v>
      </c>
      <c r="E203" s="608">
        <f>'ZZZ-PG1.DBF'!Q203</f>
        <v>0</v>
      </c>
      <c r="F203" s="608">
        <f>'ZZZ-PG1.DBF'!R203</f>
        <v>0</v>
      </c>
      <c r="G203" s="292"/>
    </row>
    <row r="204" spans="1:7">
      <c r="A204" s="225"/>
      <c r="B204" s="590"/>
      <c r="C204" s="592"/>
      <c r="D204" s="593"/>
      <c r="E204" s="593"/>
      <c r="F204" s="593"/>
      <c r="G204" s="292"/>
    </row>
    <row r="205" spans="1:7">
      <c r="A205" s="564" t="s">
        <v>3</v>
      </c>
      <c r="B205" s="591"/>
      <c r="C205" s="592"/>
      <c r="D205" s="593"/>
      <c r="E205" s="593"/>
      <c r="F205" s="593"/>
      <c r="G205" s="292"/>
    </row>
    <row r="206" spans="1:7">
      <c r="A206" s="225"/>
      <c r="B206" s="590"/>
      <c r="C206" s="592"/>
      <c r="D206" s="593"/>
      <c r="E206" s="593"/>
      <c r="F206" s="593"/>
      <c r="G206" s="292"/>
    </row>
    <row r="207" spans="1:7">
      <c r="A207" s="610" t="s">
        <v>114</v>
      </c>
      <c r="B207" s="611"/>
      <c r="C207" s="592"/>
      <c r="D207" s="593"/>
      <c r="E207" s="593"/>
      <c r="F207" s="593"/>
      <c r="G207" s="292"/>
    </row>
    <row r="208" spans="1:7">
      <c r="A208" s="610"/>
      <c r="B208" s="611"/>
      <c r="C208" s="592"/>
      <c r="D208" s="593"/>
      <c r="E208" s="593"/>
      <c r="F208" s="593"/>
      <c r="G208" s="292"/>
    </row>
    <row r="209" spans="1:7">
      <c r="A209" s="589" t="s">
        <v>319</v>
      </c>
      <c r="B209" s="590" t="s">
        <v>672</v>
      </c>
      <c r="C209" s="592"/>
      <c r="D209" s="593"/>
      <c r="E209" s="593"/>
      <c r="F209" s="593"/>
      <c r="G209" s="292"/>
    </row>
    <row r="210" spans="1:7">
      <c r="A210" s="225" t="s">
        <v>115</v>
      </c>
      <c r="B210" s="590"/>
      <c r="C210" s="592">
        <f>'ZZZ-PG1.DBF'!H210</f>
        <v>0</v>
      </c>
      <c r="D210" s="593">
        <f>'ZZZ-PG1.DBF'!P210</f>
        <v>0</v>
      </c>
      <c r="E210" s="593">
        <f>'ZZZ-PG1.DBF'!Q210</f>
        <v>0</v>
      </c>
      <c r="F210" s="593">
        <f>'ZZZ-PG1.DBF'!R210</f>
        <v>0</v>
      </c>
      <c r="G210" s="292"/>
    </row>
    <row r="211" spans="1:7">
      <c r="A211" s="225" t="s">
        <v>116</v>
      </c>
      <c r="B211" s="590"/>
      <c r="C211" s="592">
        <f>'ZZZ-PG1.DBF'!H211</f>
        <v>0</v>
      </c>
      <c r="D211" s="593">
        <f>'ZZZ-PG1.DBF'!P211</f>
        <v>0</v>
      </c>
      <c r="E211" s="593">
        <f>'ZZZ-PG1.DBF'!Q211</f>
        <v>0</v>
      </c>
      <c r="F211" s="593">
        <f>'ZZZ-PG1.DBF'!R211</f>
        <v>0</v>
      </c>
      <c r="G211" s="292"/>
    </row>
    <row r="212" spans="1:7">
      <c r="A212" s="225" t="s">
        <v>117</v>
      </c>
      <c r="B212" s="590"/>
      <c r="C212" s="592">
        <f>'ZZZ-PG1.DBF'!H212</f>
        <v>0</v>
      </c>
      <c r="D212" s="593">
        <f>'ZZZ-PG1.DBF'!P212</f>
        <v>0</v>
      </c>
      <c r="E212" s="593">
        <f>'ZZZ-PG1.DBF'!Q212</f>
        <v>0</v>
      </c>
      <c r="F212" s="593">
        <f>'ZZZ-PG1.DBF'!R212</f>
        <v>0</v>
      </c>
      <c r="G212" s="292"/>
    </row>
    <row r="213" spans="1:7">
      <c r="A213" s="292" t="s">
        <v>594</v>
      </c>
      <c r="B213" s="612"/>
      <c r="C213" s="592">
        <f>'ZZZ-PG1.DBF'!H213</f>
        <v>0</v>
      </c>
      <c r="D213" s="593">
        <f>'ZZZ-PG1.DBF'!P213</f>
        <v>0</v>
      </c>
      <c r="E213" s="593">
        <f>'ZZZ-PG1.DBF'!Q213</f>
        <v>0</v>
      </c>
      <c r="F213" s="593">
        <f>'ZZZ-PG1.DBF'!R213</f>
        <v>0</v>
      </c>
      <c r="G213" s="292"/>
    </row>
    <row r="214" spans="1:7">
      <c r="A214" s="569" t="s">
        <v>595</v>
      </c>
      <c r="B214" s="590"/>
      <c r="C214" s="592">
        <f>'ZZZ-PG1.DBF'!H214</f>
        <v>0</v>
      </c>
      <c r="D214" s="593">
        <f>'ZZZ-PG1.DBF'!P214</f>
        <v>0</v>
      </c>
      <c r="E214" s="593">
        <f>'ZZZ-PG1.DBF'!Q214</f>
        <v>0</v>
      </c>
      <c r="F214" s="593">
        <f>'ZZZ-PG1.DBF'!R214</f>
        <v>0</v>
      </c>
      <c r="G214" s="292"/>
    </row>
    <row r="215" spans="1:7">
      <c r="A215" s="569" t="s">
        <v>596</v>
      </c>
      <c r="B215" s="590"/>
      <c r="C215" s="592">
        <f>'ZZZ-PG1.DBF'!H215</f>
        <v>0</v>
      </c>
      <c r="D215" s="593">
        <f>'ZZZ-PG1.DBF'!P215</f>
        <v>0</v>
      </c>
      <c r="E215" s="593">
        <f>'ZZZ-PG1.DBF'!Q215</f>
        <v>0</v>
      </c>
      <c r="F215" s="593">
        <f>'ZZZ-PG1.DBF'!R215</f>
        <v>0</v>
      </c>
      <c r="G215" s="292"/>
    </row>
    <row r="216" spans="1:7">
      <c r="A216" s="589" t="s">
        <v>118</v>
      </c>
      <c r="B216" s="590"/>
      <c r="C216" s="592">
        <f>'ZZZ-PG1.DBF'!H216</f>
        <v>0</v>
      </c>
      <c r="D216" s="594">
        <f>'ZZZ-PG1.DBF'!P216</f>
        <v>0</v>
      </c>
      <c r="E216" s="594">
        <f>'ZZZ-PG1.DBF'!Q216</f>
        <v>0</v>
      </c>
      <c r="F216" s="594">
        <f>'ZZZ-PG1.DBF'!R216</f>
        <v>0</v>
      </c>
      <c r="G216" s="292"/>
    </row>
    <row r="217" spans="1:7">
      <c r="A217" s="589"/>
      <c r="B217" s="590"/>
      <c r="C217" s="592"/>
      <c r="D217" s="593"/>
      <c r="E217" s="593"/>
      <c r="F217" s="593"/>
      <c r="G217" s="292"/>
    </row>
    <row r="218" spans="1:7">
      <c r="A218" s="589" t="s">
        <v>229</v>
      </c>
      <c r="B218" s="590" t="s">
        <v>673</v>
      </c>
      <c r="C218" s="592"/>
      <c r="D218" s="593"/>
      <c r="E218" s="593"/>
      <c r="F218" s="593"/>
      <c r="G218" s="292"/>
    </row>
    <row r="219" spans="1:7">
      <c r="A219" s="225" t="s">
        <v>119</v>
      </c>
      <c r="B219" s="590"/>
      <c r="C219" s="592">
        <f>'ZZZ-PG1.DBF'!H219</f>
        <v>0</v>
      </c>
      <c r="D219" s="593">
        <f>'ZZZ-PG1.DBF'!P219</f>
        <v>0</v>
      </c>
      <c r="E219" s="593">
        <f>'ZZZ-PG1.DBF'!Q219</f>
        <v>0</v>
      </c>
      <c r="F219" s="593">
        <f>'ZZZ-PG1.DBF'!R219</f>
        <v>0</v>
      </c>
      <c r="G219" s="292"/>
    </row>
    <row r="220" spans="1:7">
      <c r="A220" s="225" t="s">
        <v>120</v>
      </c>
      <c r="B220" s="590"/>
      <c r="C220" s="592">
        <f>'ZZZ-PG1.DBF'!H220</f>
        <v>0</v>
      </c>
      <c r="D220" s="593">
        <f>'ZZZ-PG1.DBF'!P220</f>
        <v>0</v>
      </c>
      <c r="E220" s="593">
        <f>'ZZZ-PG1.DBF'!Q220</f>
        <v>0</v>
      </c>
      <c r="F220" s="593">
        <f>'ZZZ-PG1.DBF'!R220</f>
        <v>0</v>
      </c>
      <c r="G220" s="292"/>
    </row>
    <row r="221" spans="1:7">
      <c r="A221" s="225" t="s">
        <v>121</v>
      </c>
      <c r="B221" s="590"/>
      <c r="C221" s="592">
        <f>'ZZZ-PG1.DBF'!H221</f>
        <v>0</v>
      </c>
      <c r="D221" s="593">
        <f>'ZZZ-PG1.DBF'!P221</f>
        <v>0</v>
      </c>
      <c r="E221" s="593">
        <f>'ZZZ-PG1.DBF'!Q221</f>
        <v>0</v>
      </c>
      <c r="F221" s="593">
        <f>'ZZZ-PG1.DBF'!R221</f>
        <v>0</v>
      </c>
      <c r="G221" s="292"/>
    </row>
    <row r="222" spans="1:7">
      <c r="A222" s="225" t="s">
        <v>122</v>
      </c>
      <c r="B222" s="590"/>
      <c r="C222" s="592">
        <f>'ZZZ-PG1.DBF'!H222</f>
        <v>0</v>
      </c>
      <c r="D222" s="593">
        <f>'ZZZ-PG1.DBF'!P222</f>
        <v>0</v>
      </c>
      <c r="E222" s="593">
        <f>'ZZZ-PG1.DBF'!Q222</f>
        <v>0</v>
      </c>
      <c r="F222" s="593">
        <f>'ZZZ-PG1.DBF'!R222</f>
        <v>0</v>
      </c>
      <c r="G222" s="292"/>
    </row>
    <row r="223" spans="1:7">
      <c r="A223" s="225" t="s">
        <v>123</v>
      </c>
      <c r="B223" s="590"/>
      <c r="C223" s="592">
        <f>'ZZZ-PG1.DBF'!H223</f>
        <v>0</v>
      </c>
      <c r="D223" s="593">
        <f>'ZZZ-PG1.DBF'!P223</f>
        <v>0</v>
      </c>
      <c r="E223" s="593">
        <f>'ZZZ-PG1.DBF'!Q223</f>
        <v>0</v>
      </c>
      <c r="F223" s="593">
        <f>'ZZZ-PG1.DBF'!R223</f>
        <v>0</v>
      </c>
      <c r="G223" s="292"/>
    </row>
    <row r="224" spans="1:7">
      <c r="A224" s="292" t="s">
        <v>597</v>
      </c>
      <c r="B224" s="612"/>
      <c r="C224" s="592">
        <f>'ZZZ-PG1.DBF'!H224</f>
        <v>0</v>
      </c>
      <c r="D224" s="593">
        <f>'ZZZ-PG1.DBF'!P224</f>
        <v>0</v>
      </c>
      <c r="E224" s="593">
        <f>'ZZZ-PG1.DBF'!Q224</f>
        <v>0</v>
      </c>
      <c r="F224" s="593">
        <f>'ZZZ-PG1.DBF'!R224</f>
        <v>0</v>
      </c>
      <c r="G224" s="292"/>
    </row>
    <row r="225" spans="1:7">
      <c r="A225" s="569" t="s">
        <v>598</v>
      </c>
      <c r="B225" s="590"/>
      <c r="C225" s="592">
        <f>'ZZZ-PG1.DBF'!H225</f>
        <v>0</v>
      </c>
      <c r="D225" s="593">
        <f>'ZZZ-PG1.DBF'!P225</f>
        <v>0</v>
      </c>
      <c r="E225" s="593">
        <f>'ZZZ-PG1.DBF'!Q225</f>
        <v>0</v>
      </c>
      <c r="F225" s="593">
        <f>'ZZZ-PG1.DBF'!R225</f>
        <v>0</v>
      </c>
      <c r="G225" s="292"/>
    </row>
    <row r="226" spans="1:7">
      <c r="A226" s="569" t="s">
        <v>599</v>
      </c>
      <c r="B226" s="590"/>
      <c r="C226" s="592">
        <f>'ZZZ-PG1.DBF'!H226</f>
        <v>0</v>
      </c>
      <c r="D226" s="593">
        <f>'ZZZ-PG1.DBF'!P226</f>
        <v>0</v>
      </c>
      <c r="E226" s="593">
        <f>'ZZZ-PG1.DBF'!Q226</f>
        <v>0</v>
      </c>
      <c r="F226" s="593">
        <f>'ZZZ-PG1.DBF'!R226</f>
        <v>0</v>
      </c>
      <c r="G226" s="292"/>
    </row>
    <row r="227" spans="1:7">
      <c r="A227" s="569" t="s">
        <v>600</v>
      </c>
      <c r="B227" s="590"/>
      <c r="C227" s="592">
        <f>'ZZZ-PG1.DBF'!H227</f>
        <v>0</v>
      </c>
      <c r="D227" s="593">
        <f>'ZZZ-PG1.DBF'!P227</f>
        <v>0</v>
      </c>
      <c r="E227" s="593">
        <f>'ZZZ-PG1.DBF'!Q227</f>
        <v>0</v>
      </c>
      <c r="F227" s="593">
        <f>'ZZZ-PG1.DBF'!R227</f>
        <v>0</v>
      </c>
      <c r="G227" s="292"/>
    </row>
    <row r="228" spans="1:7">
      <c r="A228" s="589" t="s">
        <v>124</v>
      </c>
      <c r="B228" s="590"/>
      <c r="C228" s="592">
        <f>'ZZZ-PG1.DBF'!H228</f>
        <v>0</v>
      </c>
      <c r="D228" s="594">
        <f>'ZZZ-PG1.DBF'!P228</f>
        <v>0</v>
      </c>
      <c r="E228" s="594">
        <f>'ZZZ-PG1.DBF'!Q228</f>
        <v>0</v>
      </c>
      <c r="F228" s="594">
        <f>'ZZZ-PG1.DBF'!R228</f>
        <v>0</v>
      </c>
      <c r="G228" s="292"/>
    </row>
    <row r="229" spans="1:7">
      <c r="A229" s="589"/>
      <c r="B229" s="590"/>
      <c r="C229" s="592"/>
      <c r="D229" s="593"/>
      <c r="E229" s="593"/>
      <c r="F229" s="593"/>
      <c r="G229" s="292"/>
    </row>
    <row r="230" spans="1:7">
      <c r="A230" s="589" t="s">
        <v>4</v>
      </c>
      <c r="B230" s="590" t="s">
        <v>764</v>
      </c>
      <c r="C230" s="592"/>
      <c r="D230" s="593"/>
      <c r="E230" s="593"/>
      <c r="F230" s="593"/>
      <c r="G230" s="292"/>
    </row>
    <row r="231" spans="1:7">
      <c r="A231" s="225" t="s">
        <v>125</v>
      </c>
      <c r="B231" s="590"/>
      <c r="C231" s="592">
        <f>'ZZZ-PG1.DBF'!H231</f>
        <v>0</v>
      </c>
      <c r="D231" s="593">
        <f>'ZZZ-PG1.DBF'!P231</f>
        <v>0</v>
      </c>
      <c r="E231" s="593">
        <f>'ZZZ-PG1.DBF'!Q231</f>
        <v>0</v>
      </c>
      <c r="F231" s="593">
        <f>'ZZZ-PG1.DBF'!R231</f>
        <v>0</v>
      </c>
      <c r="G231" s="292"/>
    </row>
    <row r="232" spans="1:7">
      <c r="A232" s="225" t="s">
        <v>126</v>
      </c>
      <c r="B232" s="590"/>
      <c r="C232" s="592">
        <f>'ZZZ-PG1.DBF'!H232</f>
        <v>0</v>
      </c>
      <c r="D232" s="593">
        <f>'ZZZ-PG1.DBF'!P232</f>
        <v>0</v>
      </c>
      <c r="E232" s="593">
        <f>'ZZZ-PG1.DBF'!Q232</f>
        <v>0</v>
      </c>
      <c r="F232" s="593">
        <f>'ZZZ-PG1.DBF'!R232</f>
        <v>0</v>
      </c>
      <c r="G232" s="292"/>
    </row>
    <row r="233" spans="1:7">
      <c r="A233" s="589" t="s">
        <v>102</v>
      </c>
      <c r="B233" s="590"/>
      <c r="C233" s="592">
        <f>'ZZZ-PG1.DBF'!H233</f>
        <v>0</v>
      </c>
      <c r="D233" s="594">
        <f>'ZZZ-PG1.DBF'!P233</f>
        <v>0</v>
      </c>
      <c r="E233" s="594">
        <f>'ZZZ-PG1.DBF'!Q233</f>
        <v>0</v>
      </c>
      <c r="F233" s="594">
        <f>'ZZZ-PG1.DBF'!R233</f>
        <v>0</v>
      </c>
      <c r="G233" s="292"/>
    </row>
    <row r="234" spans="1:7">
      <c r="A234" s="589"/>
      <c r="B234" s="590"/>
      <c r="C234" s="598"/>
      <c r="D234" s="593"/>
      <c r="E234" s="593"/>
      <c r="F234" s="593"/>
      <c r="G234" s="292"/>
    </row>
    <row r="235" spans="1:7">
      <c r="A235" s="589" t="s">
        <v>230</v>
      </c>
      <c r="B235" s="590" t="s">
        <v>765</v>
      </c>
      <c r="C235" s="598"/>
      <c r="D235" s="593"/>
      <c r="E235" s="593"/>
      <c r="F235" s="593"/>
      <c r="G235" s="292"/>
    </row>
    <row r="236" spans="1:7">
      <c r="A236" s="225" t="s">
        <v>127</v>
      </c>
      <c r="B236" s="590"/>
      <c r="C236" s="592">
        <f>'ZZZ-PG1.DBF'!H236</f>
        <v>0</v>
      </c>
      <c r="D236" s="593">
        <f>'ZZZ-PG1.DBF'!P236</f>
        <v>0</v>
      </c>
      <c r="E236" s="593">
        <f>'ZZZ-PG1.DBF'!Q236</f>
        <v>0</v>
      </c>
      <c r="F236" s="593">
        <f>'ZZZ-PG1.DBF'!R236</f>
        <v>0</v>
      </c>
      <c r="G236" s="292"/>
    </row>
    <row r="237" spans="1:7">
      <c r="A237" s="589" t="s">
        <v>128</v>
      </c>
      <c r="B237" s="590"/>
      <c r="C237" s="592">
        <f>'ZZZ-PG1.DBF'!H237</f>
        <v>0</v>
      </c>
      <c r="D237" s="594">
        <f>'ZZZ-PG1.DBF'!P237</f>
        <v>0</v>
      </c>
      <c r="E237" s="594">
        <f>'ZZZ-PG1.DBF'!Q237</f>
        <v>0</v>
      </c>
      <c r="F237" s="594">
        <f>'ZZZ-PG1.DBF'!R237</f>
        <v>0</v>
      </c>
      <c r="G237" s="292"/>
    </row>
    <row r="238" spans="1:7">
      <c r="A238" s="589"/>
      <c r="B238" s="590"/>
      <c r="C238" s="598"/>
      <c r="D238" s="593"/>
      <c r="E238" s="593"/>
      <c r="F238" s="593"/>
      <c r="G238" s="292"/>
    </row>
    <row r="239" spans="1:7">
      <c r="A239" s="589" t="s">
        <v>5</v>
      </c>
      <c r="B239" s="590" t="s">
        <v>766</v>
      </c>
      <c r="C239" s="598"/>
      <c r="D239" s="593"/>
      <c r="E239" s="593"/>
      <c r="F239" s="593"/>
      <c r="G239" s="292"/>
    </row>
    <row r="240" spans="1:7">
      <c r="A240" s="225" t="s">
        <v>129</v>
      </c>
      <c r="B240" s="590"/>
      <c r="C240" s="592">
        <f>'ZZZ-PG1.DBF'!H240</f>
        <v>0</v>
      </c>
      <c r="D240" s="593">
        <f>'ZZZ-PG1.DBF'!P240</f>
        <v>0</v>
      </c>
      <c r="E240" s="593">
        <f>'ZZZ-PG1.DBF'!Q240</f>
        <v>0</v>
      </c>
      <c r="F240" s="593">
        <f>'ZZZ-PG1.DBF'!R240</f>
        <v>0</v>
      </c>
      <c r="G240" s="292"/>
    </row>
    <row r="241" spans="1:8">
      <c r="A241" s="589" t="s">
        <v>130</v>
      </c>
      <c r="B241" s="590"/>
      <c r="C241" s="592">
        <f>'ZZZ-PG1.DBF'!H241</f>
        <v>0</v>
      </c>
      <c r="D241" s="594">
        <f>'ZZZ-PG1.DBF'!P241</f>
        <v>0</v>
      </c>
      <c r="E241" s="594">
        <f>'ZZZ-PG1.DBF'!Q241</f>
        <v>0</v>
      </c>
      <c r="F241" s="594">
        <f>'ZZZ-PG1.DBF'!R241</f>
        <v>0</v>
      </c>
      <c r="G241" s="292"/>
    </row>
    <row r="242" spans="1:8">
      <c r="A242" s="589"/>
      <c r="B242" s="590"/>
      <c r="C242" s="598"/>
      <c r="D242" s="593"/>
      <c r="E242" s="593"/>
      <c r="F242" s="593"/>
      <c r="G242" s="292"/>
    </row>
    <row r="243" spans="1:8">
      <c r="A243" s="589" t="s">
        <v>9</v>
      </c>
      <c r="B243" s="590" t="s">
        <v>767</v>
      </c>
      <c r="C243" s="598"/>
      <c r="D243" s="593"/>
      <c r="E243" s="593"/>
      <c r="F243" s="593"/>
      <c r="G243" s="292"/>
    </row>
    <row r="244" spans="1:8">
      <c r="A244" s="569" t="s">
        <v>603</v>
      </c>
      <c r="B244" s="590"/>
      <c r="C244" s="592">
        <f>'ZZZ-PG1.DBF'!H244</f>
        <v>0</v>
      </c>
      <c r="D244" s="593">
        <f>'ZZZ-PG1.DBF'!P244</f>
        <v>0</v>
      </c>
      <c r="E244" s="593">
        <f>'ZZZ-PG1.DBF'!Q244</f>
        <v>0</v>
      </c>
      <c r="F244" s="593">
        <f>'ZZZ-PG1.DBF'!R244</f>
        <v>0</v>
      </c>
      <c r="G244" s="292"/>
    </row>
    <row r="245" spans="1:8">
      <c r="A245" s="569" t="s">
        <v>602</v>
      </c>
      <c r="B245" s="590"/>
      <c r="C245" s="592">
        <f>'ZZZ-PG1.DBF'!H245</f>
        <v>0</v>
      </c>
      <c r="D245" s="593">
        <f>'ZZZ-PG1.DBF'!P245</f>
        <v>0</v>
      </c>
      <c r="E245" s="593">
        <f>'ZZZ-PG1.DBF'!Q245</f>
        <v>0</v>
      </c>
      <c r="F245" s="593">
        <f>'ZZZ-PG1.DBF'!R245</f>
        <v>0</v>
      </c>
      <c r="G245" s="292"/>
    </row>
    <row r="246" spans="1:8">
      <c r="A246" s="569" t="s">
        <v>583</v>
      </c>
      <c r="B246" s="590"/>
      <c r="C246" s="592">
        <f>'ZZZ-PG1.DBF'!H246</f>
        <v>0</v>
      </c>
      <c r="D246" s="593">
        <f>'ZZZ-PG1.DBF'!P246</f>
        <v>0</v>
      </c>
      <c r="E246" s="593">
        <f>'ZZZ-PG1.DBF'!Q246</f>
        <v>0</v>
      </c>
      <c r="F246" s="593">
        <f>'ZZZ-PG1.DBF'!R246</f>
        <v>0</v>
      </c>
      <c r="G246" s="292"/>
    </row>
    <row r="247" spans="1:8">
      <c r="A247" s="225" t="s">
        <v>363</v>
      </c>
      <c r="B247" s="590"/>
      <c r="C247" s="592">
        <f>'ZZZ-PG1.DBF'!H247</f>
        <v>0</v>
      </c>
      <c r="D247" s="593">
        <f>'ZZZ-PG1.DBF'!P247</f>
        <v>0</v>
      </c>
      <c r="E247" s="593">
        <f>'ZZZ-PG1.DBF'!Q247</f>
        <v>0</v>
      </c>
      <c r="F247" s="593">
        <f>'ZZZ-PG1.DBF'!R247</f>
        <v>0</v>
      </c>
      <c r="G247" s="292"/>
    </row>
    <row r="248" spans="1:8">
      <c r="A248" s="589" t="s">
        <v>131</v>
      </c>
      <c r="B248" s="590"/>
      <c r="C248" s="592">
        <f>'ZZZ-PG1.DBF'!H248</f>
        <v>0</v>
      </c>
      <c r="D248" s="594">
        <f>'ZZZ-PG1.DBF'!P248</f>
        <v>0</v>
      </c>
      <c r="E248" s="594">
        <f>'ZZZ-PG1.DBF'!Q248</f>
        <v>0</v>
      </c>
      <c r="F248" s="594">
        <f>'ZZZ-PG1.DBF'!R248</f>
        <v>0</v>
      </c>
      <c r="G248" s="292"/>
    </row>
    <row r="249" spans="1:8">
      <c r="A249" s="589"/>
      <c r="B249" s="613"/>
      <c r="C249" s="603"/>
      <c r="D249" s="593"/>
      <c r="E249" s="593"/>
      <c r="F249" s="593"/>
      <c r="G249" s="292"/>
    </row>
    <row r="250" spans="1:8" ht="15.75" thickBot="1">
      <c r="A250" s="589" t="s">
        <v>132</v>
      </c>
      <c r="B250" s="589"/>
      <c r="C250" s="607">
        <f>'ZZZ-PG1.DBF'!H250</f>
        <v>0</v>
      </c>
      <c r="D250" s="608">
        <f>'ZZZ-PG1.DBF'!P250</f>
        <v>0</v>
      </c>
      <c r="E250" s="608">
        <f>'ZZZ-PG1.DBF'!Q250</f>
        <v>0</v>
      </c>
      <c r="F250" s="608">
        <f>'ZZZ-PG1.DBF'!R250</f>
        <v>0</v>
      </c>
      <c r="G250" s="271"/>
    </row>
    <row r="251" spans="1:8">
      <c r="A251" s="589"/>
      <c r="B251" s="589"/>
      <c r="C251" s="593"/>
      <c r="D251" s="593"/>
      <c r="E251" s="593"/>
      <c r="F251" s="593"/>
      <c r="G251" s="272"/>
    </row>
    <row r="252" spans="1:8" ht="15.75" thickBot="1">
      <c r="A252" s="589" t="s">
        <v>606</v>
      </c>
      <c r="B252" s="589"/>
      <c r="C252" s="614">
        <f>'ZZZ-PG1.DBF'!H252</f>
        <v>0</v>
      </c>
      <c r="D252" s="615">
        <f>'ZZZ-PG1.DBF'!P252</f>
        <v>0</v>
      </c>
      <c r="E252" s="615">
        <f>'ZZZ-PG1.DBF'!Q252</f>
        <v>0</v>
      </c>
      <c r="F252" s="615">
        <f>'ZZZ-PG1.DBF'!R252</f>
        <v>0</v>
      </c>
      <c r="G252" s="273"/>
    </row>
    <row r="253" spans="1:8" ht="15.75" thickTop="1">
      <c r="A253" s="226"/>
      <c r="B253" s="226"/>
      <c r="C253" s="329"/>
      <c r="D253" s="620">
        <f>(SUM(D145:D251)-D184)/3-D252</f>
        <v>0</v>
      </c>
      <c r="E253" s="226"/>
      <c r="F253" s="226"/>
      <c r="G253" s="226"/>
    </row>
    <row r="254" spans="1:8" ht="15.75">
      <c r="F254" s="674"/>
      <c r="H254" s="619"/>
    </row>
    <row r="255" spans="1:8" ht="15.75">
      <c r="F255" s="674"/>
      <c r="G255" s="674"/>
      <c r="H255" s="619"/>
    </row>
    <row r="256" spans="1:8" ht="15.75">
      <c r="F256" s="674"/>
      <c r="G256" s="674"/>
      <c r="H256" s="619"/>
    </row>
    <row r="257" spans="1:8" ht="15.75">
      <c r="F257" s="674"/>
      <c r="G257" s="674"/>
      <c r="H257" s="619"/>
    </row>
    <row r="258" spans="1:8" ht="15.75">
      <c r="F258" s="674"/>
      <c r="G258" s="674" t="s">
        <v>359</v>
      </c>
      <c r="H258" s="619"/>
    </row>
    <row r="259" spans="1:8" ht="15.75">
      <c r="F259" s="348"/>
      <c r="G259" s="212" t="s">
        <v>289</v>
      </c>
      <c r="H259" s="395"/>
    </row>
    <row r="260" spans="1:8" ht="15.75">
      <c r="F260" s="212"/>
      <c r="G260" s="348" t="s">
        <v>152</v>
      </c>
      <c r="H260" s="395"/>
    </row>
    <row r="262" spans="1:8" ht="18.75" customHeight="1">
      <c r="A262" s="200"/>
      <c r="B262" s="200"/>
      <c r="C262" s="323"/>
      <c r="D262" s="200"/>
      <c r="E262" s="200"/>
      <c r="F262" s="967" t="s">
        <v>604</v>
      </c>
      <c r="G262" s="967"/>
      <c r="H262" s="200"/>
    </row>
    <row r="263" spans="1:8" ht="18.75">
      <c r="A263" s="886" t="s">
        <v>800</v>
      </c>
      <c r="B263" s="886"/>
      <c r="C263" s="886"/>
      <c r="D263" s="886"/>
      <c r="E263" s="886"/>
      <c r="F263" s="886"/>
      <c r="G263" s="886"/>
    </row>
    <row r="264" spans="1:8" ht="18.75">
      <c r="A264" s="886" t="s">
        <v>607</v>
      </c>
      <c r="B264" s="886"/>
      <c r="C264" s="886"/>
      <c r="D264" s="886"/>
      <c r="E264" s="886"/>
      <c r="F264" s="886"/>
      <c r="G264" s="886"/>
    </row>
    <row r="265" spans="1:8" ht="18.75">
      <c r="A265" s="319" t="str">
        <f>"Expenditure Head No : "&amp;'ZZZ-PG1.DBF'!A272</f>
        <v>Expenditure Head No : 603</v>
      </c>
      <c r="B265" s="668"/>
      <c r="C265" s="324"/>
      <c r="D265" s="668"/>
      <c r="E265" s="668"/>
      <c r="F265" s="319" t="s">
        <v>472</v>
      </c>
      <c r="G265" s="319"/>
      <c r="H265" s="679"/>
    </row>
    <row r="266" spans="1:8" ht="18.75">
      <c r="A266" s="319" t="str">
        <f>"Programme No &amp; Title : "&amp;'ZZZ-PG1.DBF'!B272</f>
        <v xml:space="preserve">Programme No &amp; Title : </v>
      </c>
      <c r="B266" s="319"/>
      <c r="C266" s="324"/>
      <c r="D266" s="668"/>
      <c r="E266" s="668"/>
      <c r="F266" s="222"/>
      <c r="G266" s="222"/>
      <c r="H266" s="679"/>
    </row>
    <row r="267" spans="1:8" ht="18.75">
      <c r="A267" s="319" t="str">
        <f>"Project No &amp; Title : "&amp;'ZZZ-PG1.DBF'!C272</f>
        <v xml:space="preserve">Project No &amp; Title : </v>
      </c>
      <c r="B267" s="319"/>
      <c r="C267" s="324"/>
      <c r="D267" s="668"/>
      <c r="E267" s="668"/>
      <c r="F267" s="222"/>
      <c r="G267" s="222"/>
      <c r="H267" s="679"/>
    </row>
    <row r="268" spans="1:8" ht="18.75">
      <c r="A268" s="319"/>
      <c r="B268" s="319"/>
      <c r="C268" s="324"/>
      <c r="D268" s="668"/>
      <c r="E268" s="668"/>
      <c r="F268" s="222"/>
      <c r="G268" s="222"/>
      <c r="H268" s="679"/>
    </row>
    <row r="269" spans="1:8" ht="71.25">
      <c r="A269" s="939" t="s">
        <v>196</v>
      </c>
      <c r="B269" s="939" t="s">
        <v>0</v>
      </c>
      <c r="C269" s="325" t="s">
        <v>79</v>
      </c>
      <c r="D269" s="671" t="s">
        <v>480</v>
      </c>
      <c r="E269" s="671" t="s">
        <v>82</v>
      </c>
      <c r="F269" s="671" t="s">
        <v>609</v>
      </c>
      <c r="G269" s="671" t="s">
        <v>481</v>
      </c>
      <c r="H269" s="322"/>
    </row>
    <row r="270" spans="1:8">
      <c r="A270" s="940"/>
      <c r="B270" s="940"/>
      <c r="C270" s="326"/>
      <c r="D270" s="201"/>
      <c r="E270" s="201"/>
      <c r="F270" s="204"/>
      <c r="G270" s="203"/>
      <c r="H270" s="322"/>
    </row>
    <row r="271" spans="1:8">
      <c r="A271" s="941"/>
      <c r="B271" s="941"/>
      <c r="C271" s="327"/>
      <c r="D271" s="207"/>
      <c r="E271" s="207"/>
      <c r="F271" s="208"/>
      <c r="G271" s="205"/>
      <c r="H271" s="322"/>
    </row>
    <row r="272" spans="1:8">
      <c r="A272" s="685" t="s">
        <v>85</v>
      </c>
      <c r="B272" s="685"/>
      <c r="C272" s="328"/>
      <c r="D272" s="202"/>
      <c r="E272" s="202"/>
      <c r="F272" s="202"/>
      <c r="G272" s="203"/>
      <c r="H272" s="322"/>
    </row>
    <row r="273" spans="1:8">
      <c r="A273" s="685"/>
      <c r="B273" s="685"/>
      <c r="C273" s="328"/>
      <c r="D273" s="202"/>
      <c r="E273" s="202"/>
      <c r="F273" s="202"/>
      <c r="G273" s="203"/>
      <c r="H273" s="322"/>
    </row>
    <row r="274" spans="1:8" ht="30">
      <c r="A274" s="589" t="s">
        <v>768</v>
      </c>
      <c r="B274" s="590" t="s">
        <v>669</v>
      </c>
      <c r="C274" s="328"/>
      <c r="D274" s="587"/>
      <c r="E274" s="202"/>
      <c r="F274" s="202"/>
      <c r="G274" s="203"/>
      <c r="H274" s="322"/>
    </row>
    <row r="275" spans="1:8">
      <c r="A275" s="564" t="s">
        <v>66</v>
      </c>
      <c r="B275" s="591"/>
      <c r="C275" s="328"/>
      <c r="D275" s="587"/>
      <c r="E275" s="202"/>
      <c r="F275" s="202"/>
      <c r="G275" s="203"/>
      <c r="H275" s="322"/>
    </row>
    <row r="276" spans="1:8">
      <c r="A276" s="225" t="s">
        <v>86</v>
      </c>
      <c r="B276" s="590"/>
      <c r="C276" s="592">
        <f>'ZZZ-PG1.DBF'!H272</f>
        <v>0</v>
      </c>
      <c r="D276" s="593">
        <f>'ZZZ-PG1.DBF'!P272</f>
        <v>0</v>
      </c>
      <c r="E276" s="593">
        <f>'ZZZ-PG1.DBF'!Q272</f>
        <v>0</v>
      </c>
      <c r="F276" s="593">
        <f>'ZZZ-PG1.DBF'!R272</f>
        <v>0</v>
      </c>
      <c r="G276" s="292"/>
    </row>
    <row r="277" spans="1:8">
      <c r="A277" s="225" t="s">
        <v>87</v>
      </c>
      <c r="B277" s="590"/>
      <c r="C277" s="592">
        <f>'ZZZ-PG1.DBF'!H273</f>
        <v>0</v>
      </c>
      <c r="D277" s="593">
        <f>'ZZZ-PG1.DBF'!P273</f>
        <v>0</v>
      </c>
      <c r="E277" s="593">
        <f>'ZZZ-PG1.DBF'!Q273</f>
        <v>0</v>
      </c>
      <c r="F277" s="593">
        <f>'ZZZ-PG1.DBF'!R273</f>
        <v>0</v>
      </c>
      <c r="G277" s="292"/>
    </row>
    <row r="278" spans="1:8" ht="18" customHeight="1">
      <c r="A278" s="225" t="s">
        <v>88</v>
      </c>
      <c r="B278" s="590"/>
      <c r="C278" s="592">
        <f>'ZZZ-PG1.DBF'!H274</f>
        <v>0</v>
      </c>
      <c r="D278" s="593">
        <f>'ZZZ-PG1.DBF'!P274</f>
        <v>0</v>
      </c>
      <c r="E278" s="593">
        <f>'ZZZ-PG1.DBF'!Q274</f>
        <v>0</v>
      </c>
      <c r="F278" s="593">
        <f>'ZZZ-PG1.DBF'!R274</f>
        <v>0</v>
      </c>
      <c r="G278" s="292"/>
    </row>
    <row r="279" spans="1:8">
      <c r="A279" s="589" t="s">
        <v>112</v>
      </c>
      <c r="B279" s="590"/>
      <c r="C279" s="592">
        <f>'ZZZ-PG1.DBF'!H275</f>
        <v>0</v>
      </c>
      <c r="D279" s="594">
        <f>'ZZZ-PG1.DBF'!P275</f>
        <v>0</v>
      </c>
      <c r="E279" s="594">
        <f>'ZZZ-PG1.DBF'!Q275</f>
        <v>0</v>
      </c>
      <c r="F279" s="594">
        <f>'ZZZ-PG1.DBF'!R275</f>
        <v>0</v>
      </c>
      <c r="G279" s="292"/>
    </row>
    <row r="280" spans="1:8">
      <c r="A280" s="589" t="s">
        <v>769</v>
      </c>
      <c r="B280" s="590" t="s">
        <v>670</v>
      </c>
      <c r="C280" s="592"/>
      <c r="D280" s="593"/>
      <c r="E280" s="593"/>
      <c r="F280" s="593"/>
      <c r="G280" s="292"/>
    </row>
    <row r="281" spans="1:8">
      <c r="A281" s="564" t="s">
        <v>67</v>
      </c>
      <c r="B281" s="591"/>
      <c r="C281" s="592"/>
      <c r="D281" s="593"/>
      <c r="E281" s="593"/>
      <c r="F281" s="593"/>
      <c r="G281" s="292"/>
    </row>
    <row r="282" spans="1:8">
      <c r="A282" s="595" t="s">
        <v>89</v>
      </c>
      <c r="B282" s="596"/>
      <c r="C282" s="592">
        <f>'ZZZ-PG1.DBF'!H278</f>
        <v>0</v>
      </c>
      <c r="D282" s="593">
        <f>'ZZZ-PG1.DBF'!P278</f>
        <v>0</v>
      </c>
      <c r="E282" s="593">
        <f>'ZZZ-PG1.DBF'!Q278</f>
        <v>0</v>
      </c>
      <c r="F282" s="593">
        <f>'ZZZ-PG1.DBF'!R278</f>
        <v>0</v>
      </c>
      <c r="G282" s="292"/>
    </row>
    <row r="283" spans="1:8">
      <c r="A283" s="566" t="s">
        <v>90</v>
      </c>
      <c r="B283" s="596"/>
      <c r="C283" s="592">
        <f>'ZZZ-PG1.DBF'!H279</f>
        <v>0</v>
      </c>
      <c r="D283" s="593">
        <f>'ZZZ-PG1.DBF'!P279</f>
        <v>0</v>
      </c>
      <c r="E283" s="593">
        <f>'ZZZ-PG1.DBF'!Q279</f>
        <v>0</v>
      </c>
      <c r="F283" s="593">
        <f>'ZZZ-PG1.DBF'!R279</f>
        <v>0</v>
      </c>
      <c r="G283" s="292"/>
    </row>
    <row r="284" spans="1:8" ht="17.25" customHeight="1">
      <c r="A284" s="597" t="s">
        <v>91</v>
      </c>
      <c r="B284" s="596"/>
      <c r="C284" s="592">
        <f>'ZZZ-PG1.DBF'!H280</f>
        <v>0</v>
      </c>
      <c r="D284" s="594">
        <f>'ZZZ-PG1.DBF'!P280</f>
        <v>0</v>
      </c>
      <c r="E284" s="594">
        <f>'ZZZ-PG1.DBF'!Q280</f>
        <v>0</v>
      </c>
      <c r="F284" s="594">
        <f>'ZZZ-PG1.DBF'!R280</f>
        <v>0</v>
      </c>
      <c r="G284" s="292"/>
    </row>
    <row r="285" spans="1:8">
      <c r="A285" s="597"/>
      <c r="B285" s="596"/>
      <c r="C285" s="598"/>
      <c r="D285" s="593"/>
      <c r="E285" s="593"/>
      <c r="F285" s="593"/>
      <c r="G285" s="292"/>
    </row>
    <row r="286" spans="1:8">
      <c r="A286" s="599" t="s">
        <v>92</v>
      </c>
      <c r="B286" s="600"/>
      <c r="C286" s="598"/>
      <c r="D286" s="593"/>
      <c r="E286" s="593"/>
      <c r="F286" s="593"/>
      <c r="G286" s="292"/>
    </row>
    <row r="287" spans="1:8">
      <c r="A287" s="566" t="s">
        <v>93</v>
      </c>
      <c r="B287" s="596"/>
      <c r="C287" s="592">
        <f>'ZZZ-PG1.DBF'!H283</f>
        <v>0</v>
      </c>
      <c r="D287" s="593">
        <f>'ZZZ-PG1.DBF'!P283</f>
        <v>0</v>
      </c>
      <c r="E287" s="593">
        <f>'ZZZ-PG1.DBF'!Q283</f>
        <v>0</v>
      </c>
      <c r="F287" s="593">
        <f>'ZZZ-PG1.DBF'!R283</f>
        <v>0</v>
      </c>
      <c r="G287" s="292"/>
    </row>
    <row r="288" spans="1:8">
      <c r="A288" s="601" t="s">
        <v>94</v>
      </c>
      <c r="B288" s="596"/>
      <c r="C288" s="592">
        <f>'ZZZ-PG1.DBF'!H284</f>
        <v>0</v>
      </c>
      <c r="D288" s="593">
        <f>'ZZZ-PG1.DBF'!P284</f>
        <v>0</v>
      </c>
      <c r="E288" s="593">
        <f>'ZZZ-PG1.DBF'!Q284</f>
        <v>0</v>
      </c>
      <c r="F288" s="593">
        <f>'ZZZ-PG1.DBF'!R284</f>
        <v>0</v>
      </c>
      <c r="G288" s="292"/>
    </row>
    <row r="289" spans="1:7">
      <c r="A289" s="567" t="s">
        <v>95</v>
      </c>
      <c r="B289" s="596"/>
      <c r="C289" s="592">
        <f>'ZZZ-PG1.DBF'!H285</f>
        <v>0</v>
      </c>
      <c r="D289" s="593">
        <f>'ZZZ-PG1.DBF'!P285</f>
        <v>0</v>
      </c>
      <c r="E289" s="593">
        <f>'ZZZ-PG1.DBF'!Q285</f>
        <v>0</v>
      </c>
      <c r="F289" s="593">
        <f>'ZZZ-PG1.DBF'!R285</f>
        <v>0</v>
      </c>
      <c r="G289" s="292"/>
    </row>
    <row r="290" spans="1:7">
      <c r="A290" s="225" t="s">
        <v>96</v>
      </c>
      <c r="B290" s="590"/>
      <c r="C290" s="592">
        <f>'ZZZ-PG1.DBF'!H286</f>
        <v>0</v>
      </c>
      <c r="D290" s="593">
        <f>'ZZZ-PG1.DBF'!P286</f>
        <v>0</v>
      </c>
      <c r="E290" s="593">
        <f>'ZZZ-PG1.DBF'!Q286</f>
        <v>0</v>
      </c>
      <c r="F290" s="593">
        <f>'ZZZ-PG1.DBF'!R286</f>
        <v>0</v>
      </c>
      <c r="G290" s="292"/>
    </row>
    <row r="291" spans="1:7">
      <c r="A291" s="225" t="s">
        <v>97</v>
      </c>
      <c r="B291" s="590"/>
      <c r="C291" s="592">
        <f>'ZZZ-PG1.DBF'!H287</f>
        <v>0</v>
      </c>
      <c r="D291" s="593">
        <f>'ZZZ-PG1.DBF'!P287</f>
        <v>0</v>
      </c>
      <c r="E291" s="593">
        <f>'ZZZ-PG1.DBF'!Q287</f>
        <v>0</v>
      </c>
      <c r="F291" s="593">
        <f>'ZZZ-PG1.DBF'!R287</f>
        <v>0</v>
      </c>
      <c r="G291" s="292"/>
    </row>
    <row r="292" spans="1:7">
      <c r="A292" s="569" t="s">
        <v>474</v>
      </c>
      <c r="B292" s="590"/>
      <c r="C292" s="592">
        <f>'ZZZ-PG1.DBF'!H288</f>
        <v>0</v>
      </c>
      <c r="D292" s="593">
        <f>'ZZZ-PG1.DBF'!P288</f>
        <v>0</v>
      </c>
      <c r="E292" s="593">
        <f>'ZZZ-PG1.DBF'!Q288</f>
        <v>0</v>
      </c>
      <c r="F292" s="593">
        <f>'ZZZ-PG1.DBF'!R288</f>
        <v>0</v>
      </c>
      <c r="G292" s="292"/>
    </row>
    <row r="293" spans="1:7">
      <c r="A293" s="589" t="s">
        <v>98</v>
      </c>
      <c r="B293" s="590"/>
      <c r="C293" s="592">
        <f>'ZZZ-PG1.DBF'!H289</f>
        <v>0</v>
      </c>
      <c r="D293" s="594">
        <f>'ZZZ-PG1.DBF'!P289</f>
        <v>0</v>
      </c>
      <c r="E293" s="594">
        <f>'ZZZ-PG1.DBF'!Q289</f>
        <v>0</v>
      </c>
      <c r="F293" s="594">
        <f>'ZZZ-PG1.DBF'!R289</f>
        <v>0</v>
      </c>
      <c r="G293" s="292"/>
    </row>
    <row r="294" spans="1:7">
      <c r="A294" s="589"/>
      <c r="B294" s="590"/>
      <c r="C294" s="592"/>
      <c r="D294" s="593"/>
      <c r="E294" s="593"/>
      <c r="F294" s="593"/>
      <c r="G294" s="292"/>
    </row>
    <row r="295" spans="1:7">
      <c r="A295" s="564" t="s">
        <v>68</v>
      </c>
      <c r="B295" s="591"/>
      <c r="C295" s="592"/>
      <c r="D295" s="593"/>
      <c r="E295" s="593"/>
      <c r="F295" s="593"/>
      <c r="G295" s="292"/>
    </row>
    <row r="296" spans="1:7">
      <c r="A296" s="225" t="s">
        <v>99</v>
      </c>
      <c r="B296" s="590"/>
      <c r="C296" s="592">
        <f>'ZZZ-PG1.DBF'!H292</f>
        <v>0</v>
      </c>
      <c r="D296" s="593">
        <f>'ZZZ-PG1.DBF'!P292</f>
        <v>0</v>
      </c>
      <c r="E296" s="593">
        <f>'ZZZ-PG1.DBF'!Q292</f>
        <v>0</v>
      </c>
      <c r="F296" s="593">
        <f>'ZZZ-PG1.DBF'!R292</f>
        <v>0</v>
      </c>
      <c r="G296" s="292"/>
    </row>
    <row r="297" spans="1:7">
      <c r="A297" s="225" t="s">
        <v>100</v>
      </c>
      <c r="B297" s="590"/>
      <c r="C297" s="592">
        <f>'ZZZ-PG1.DBF'!H293</f>
        <v>0</v>
      </c>
      <c r="D297" s="593">
        <f>'ZZZ-PG1.DBF'!P293</f>
        <v>0</v>
      </c>
      <c r="E297" s="593">
        <f>'ZZZ-PG1.DBF'!Q293</f>
        <v>0</v>
      </c>
      <c r="F297" s="593">
        <f>'ZZZ-PG1.DBF'!R293</f>
        <v>0</v>
      </c>
      <c r="G297" s="292"/>
    </row>
    <row r="298" spans="1:7">
      <c r="A298" s="225" t="s">
        <v>101</v>
      </c>
      <c r="B298" s="590"/>
      <c r="C298" s="592">
        <f>'ZZZ-PG1.DBF'!H294</f>
        <v>0</v>
      </c>
      <c r="D298" s="593">
        <f>'ZZZ-PG1.DBF'!P294</f>
        <v>0</v>
      </c>
      <c r="E298" s="593">
        <f>'ZZZ-PG1.DBF'!Q294</f>
        <v>0</v>
      </c>
      <c r="F298" s="593">
        <f>'ZZZ-PG1.DBF'!R294</f>
        <v>0</v>
      </c>
      <c r="G298" s="292"/>
    </row>
    <row r="299" spans="1:7">
      <c r="A299" s="569" t="s">
        <v>476</v>
      </c>
      <c r="B299" s="590"/>
      <c r="C299" s="592">
        <f>'ZZZ-PG1.DBF'!H295</f>
        <v>0</v>
      </c>
      <c r="D299" s="593">
        <f>'ZZZ-PG1.DBF'!P295</f>
        <v>0</v>
      </c>
      <c r="E299" s="593">
        <f>'ZZZ-PG1.DBF'!Q295</f>
        <v>0</v>
      </c>
      <c r="F299" s="593">
        <f>'ZZZ-PG1.DBF'!R295</f>
        <v>0</v>
      </c>
      <c r="G299" s="292"/>
    </row>
    <row r="300" spans="1:7">
      <c r="A300" s="569" t="s">
        <v>585</v>
      </c>
      <c r="B300" s="590"/>
      <c r="C300" s="592">
        <f>'ZZZ-PG1.DBF'!H296</f>
        <v>0</v>
      </c>
      <c r="D300" s="593">
        <f>'ZZZ-PG1.DBF'!P296</f>
        <v>0</v>
      </c>
      <c r="E300" s="593">
        <f>'ZZZ-PG1.DBF'!Q296</f>
        <v>0</v>
      </c>
      <c r="F300" s="593">
        <f>'ZZZ-PG1.DBF'!R296</f>
        <v>0</v>
      </c>
      <c r="G300" s="292"/>
    </row>
    <row r="301" spans="1:7">
      <c r="A301" s="569" t="s">
        <v>477</v>
      </c>
      <c r="B301" s="590"/>
      <c r="C301" s="592">
        <f>'ZZZ-PG1.DBF'!H297</f>
        <v>0</v>
      </c>
      <c r="D301" s="593">
        <f>'ZZZ-PG1.DBF'!P297</f>
        <v>0</v>
      </c>
      <c r="E301" s="593">
        <f>'ZZZ-PG1.DBF'!Q297</f>
        <v>0</v>
      </c>
      <c r="F301" s="593">
        <f>'ZZZ-PG1.DBF'!R297</f>
        <v>0</v>
      </c>
      <c r="G301" s="292"/>
    </row>
    <row r="302" spans="1:7">
      <c r="A302" s="589" t="s">
        <v>102</v>
      </c>
      <c r="B302" s="590"/>
      <c r="C302" s="592">
        <f>'ZZZ-PG1.DBF'!H298</f>
        <v>0</v>
      </c>
      <c r="D302" s="594">
        <f>'ZZZ-PG1.DBF'!P298</f>
        <v>0</v>
      </c>
      <c r="E302" s="594">
        <f>'ZZZ-PG1.DBF'!Q298</f>
        <v>0</v>
      </c>
      <c r="F302" s="594">
        <f>'ZZZ-PG1.DBF'!R298</f>
        <v>0</v>
      </c>
      <c r="G302" s="292"/>
    </row>
    <row r="303" spans="1:7">
      <c r="A303" s="589"/>
      <c r="B303" s="590"/>
      <c r="C303" s="592"/>
      <c r="D303" s="603"/>
      <c r="E303" s="593"/>
      <c r="F303" s="593"/>
      <c r="G303" s="292"/>
    </row>
    <row r="304" spans="1:7">
      <c r="A304" s="564" t="s">
        <v>69</v>
      </c>
      <c r="B304" s="591"/>
      <c r="C304" s="592"/>
      <c r="D304" s="603"/>
      <c r="E304" s="593"/>
      <c r="F304" s="593"/>
      <c r="G304" s="292"/>
    </row>
    <row r="305" spans="1:7">
      <c r="A305" s="225" t="s">
        <v>103</v>
      </c>
      <c r="B305" s="590"/>
      <c r="C305" s="592">
        <f>'ZZZ-PG1.DBF'!H301</f>
        <v>0</v>
      </c>
      <c r="D305" s="593">
        <f>'ZZZ-PG1.DBF'!P301</f>
        <v>0</v>
      </c>
      <c r="E305" s="593">
        <f>'ZZZ-PG1.DBF'!Q301</f>
        <v>0</v>
      </c>
      <c r="F305" s="593">
        <f>'ZZZ-PG1.DBF'!R301</f>
        <v>0</v>
      </c>
      <c r="G305" s="292"/>
    </row>
    <row r="306" spans="1:7">
      <c r="A306" s="225" t="s">
        <v>104</v>
      </c>
      <c r="B306" s="590"/>
      <c r="C306" s="592">
        <f>'ZZZ-PG1.DBF'!H302</f>
        <v>0</v>
      </c>
      <c r="D306" s="593">
        <f>'ZZZ-PG1.DBF'!P302</f>
        <v>0</v>
      </c>
      <c r="E306" s="593">
        <f>'ZZZ-PG1.DBF'!Q302</f>
        <v>0</v>
      </c>
      <c r="F306" s="593">
        <f>'ZZZ-PG1.DBF'!R302</f>
        <v>0</v>
      </c>
      <c r="G306" s="292"/>
    </row>
    <row r="307" spans="1:7">
      <c r="A307" s="225" t="s">
        <v>105</v>
      </c>
      <c r="B307" s="590"/>
      <c r="C307" s="592">
        <f>'ZZZ-PG1.DBF'!H303</f>
        <v>0</v>
      </c>
      <c r="D307" s="593">
        <f>'ZZZ-PG1.DBF'!P303</f>
        <v>0</v>
      </c>
      <c r="E307" s="593">
        <f>'ZZZ-PG1.DBF'!Q303</f>
        <v>0</v>
      </c>
      <c r="F307" s="593">
        <f>'ZZZ-PG1.DBF'!R303</f>
        <v>0</v>
      </c>
      <c r="G307" s="292"/>
    </row>
    <row r="308" spans="1:7">
      <c r="A308" s="225" t="s">
        <v>106</v>
      </c>
      <c r="B308" s="590"/>
      <c r="C308" s="592">
        <f>'ZZZ-PG1.DBF'!H304</f>
        <v>0</v>
      </c>
      <c r="D308" s="593">
        <f>'ZZZ-PG1.DBF'!P304</f>
        <v>0</v>
      </c>
      <c r="E308" s="593">
        <f>'ZZZ-PG1.DBF'!Q304</f>
        <v>0</v>
      </c>
      <c r="F308" s="593">
        <f>'ZZZ-PG1.DBF'!R304</f>
        <v>0</v>
      </c>
      <c r="G308" s="292"/>
    </row>
    <row r="309" spans="1:7">
      <c r="A309" s="569" t="s">
        <v>586</v>
      </c>
      <c r="B309" s="590"/>
      <c r="C309" s="592">
        <f>'ZZZ-PG1.DBF'!H305</f>
        <v>0</v>
      </c>
      <c r="D309" s="593">
        <f>'ZZZ-PG1.DBF'!P305</f>
        <v>0</v>
      </c>
      <c r="E309" s="593">
        <f>'ZZZ-PG1.DBF'!Q305</f>
        <v>0</v>
      </c>
      <c r="F309" s="593">
        <f>'ZZZ-PG1.DBF'!R305</f>
        <v>0</v>
      </c>
      <c r="G309" s="292"/>
    </row>
    <row r="310" spans="1:7">
      <c r="A310" s="225" t="s">
        <v>379</v>
      </c>
      <c r="B310" s="590"/>
      <c r="C310" s="592">
        <f>'ZZZ-PG1.DBF'!H306</f>
        <v>0</v>
      </c>
      <c r="D310" s="593">
        <f>'ZZZ-PG1.DBF'!P306</f>
        <v>0</v>
      </c>
      <c r="E310" s="593">
        <f>'ZZZ-PG1.DBF'!Q306</f>
        <v>0</v>
      </c>
      <c r="F310" s="593">
        <f>'ZZZ-PG1.DBF'!R306</f>
        <v>0</v>
      </c>
      <c r="G310" s="292"/>
    </row>
    <row r="311" spans="1:7">
      <c r="A311" s="569" t="s">
        <v>590</v>
      </c>
      <c r="B311" s="590"/>
      <c r="C311" s="592">
        <f>'ZZZ-PG1.DBF'!H307</f>
        <v>0</v>
      </c>
      <c r="D311" s="593">
        <f>'ZZZ-PG1.DBF'!P307</f>
        <v>0</v>
      </c>
      <c r="E311" s="593">
        <f>'ZZZ-PG1.DBF'!Q307</f>
        <v>0</v>
      </c>
      <c r="F311" s="593">
        <f>'ZZZ-PG1.DBF'!R307</f>
        <v>0</v>
      </c>
      <c r="G311" s="292"/>
    </row>
    <row r="312" spans="1:7">
      <c r="A312" s="571" t="s">
        <v>589</v>
      </c>
      <c r="B312" s="604"/>
      <c r="C312" s="592">
        <f>'ZZZ-PG1.DBF'!H308</f>
        <v>0</v>
      </c>
      <c r="D312" s="593">
        <f>'ZZZ-PG1.DBF'!P308</f>
        <v>0</v>
      </c>
      <c r="E312" s="593">
        <f>'ZZZ-PG1.DBF'!Q308</f>
        <v>0</v>
      </c>
      <c r="F312" s="593">
        <f>'ZZZ-PG1.DBF'!R308</f>
        <v>0</v>
      </c>
      <c r="G312" s="292"/>
    </row>
    <row r="313" spans="1:7">
      <c r="A313" s="572" t="s">
        <v>361</v>
      </c>
      <c r="B313" s="605"/>
      <c r="C313" s="592">
        <f>'ZZZ-PG1.DBF'!H309</f>
        <v>0</v>
      </c>
      <c r="D313" s="593">
        <f>'ZZZ-PG1.DBF'!P309</f>
        <v>0</v>
      </c>
      <c r="E313" s="593">
        <f>'ZZZ-PG1.DBF'!Q309</f>
        <v>0</v>
      </c>
      <c r="F313" s="593">
        <f>'ZZZ-PG1.DBF'!R309</f>
        <v>0</v>
      </c>
      <c r="G313" s="292"/>
    </row>
    <row r="314" spans="1:7">
      <c r="A314" s="589" t="s">
        <v>216</v>
      </c>
      <c r="B314" s="590"/>
      <c r="C314" s="606">
        <f>'ZZZ-PG1.DBF'!H310</f>
        <v>0</v>
      </c>
      <c r="D314" s="594">
        <f>'ZZZ-PG1.DBF'!P310</f>
        <v>0</v>
      </c>
      <c r="E314" s="594">
        <f>'ZZZ-PG1.DBF'!Q310</f>
        <v>0</v>
      </c>
      <c r="F314" s="594">
        <f>'ZZZ-PG1.DBF'!R310</f>
        <v>0</v>
      </c>
      <c r="G314" s="292"/>
    </row>
    <row r="315" spans="1:7" ht="15.75" thickBot="1">
      <c r="A315" s="589" t="s">
        <v>334</v>
      </c>
      <c r="B315" s="590"/>
      <c r="C315" s="607">
        <f>'ZZZ-PG1.DBF'!H311</f>
        <v>0</v>
      </c>
      <c r="D315" s="608">
        <f>'ZZZ-PG1.DBF'!P311</f>
        <v>0</v>
      </c>
      <c r="E315" s="608">
        <f>'ZZZ-PG1.DBF'!Q311</f>
        <v>0</v>
      </c>
      <c r="F315" s="608">
        <f>'ZZZ-PG1.DBF'!R311</f>
        <v>0</v>
      </c>
      <c r="G315" s="292"/>
    </row>
    <row r="316" spans="1:7" ht="30">
      <c r="A316" s="589" t="s">
        <v>770</v>
      </c>
      <c r="B316" s="590" t="s">
        <v>671</v>
      </c>
      <c r="C316" s="592"/>
      <c r="D316" s="593"/>
      <c r="E316" s="593"/>
      <c r="F316" s="593"/>
      <c r="G316" s="292"/>
    </row>
    <row r="317" spans="1:7">
      <c r="A317" s="564" t="s">
        <v>70</v>
      </c>
      <c r="B317" s="591"/>
      <c r="C317" s="592"/>
      <c r="D317" s="593"/>
      <c r="E317" s="593"/>
      <c r="F317" s="593"/>
      <c r="G317" s="292"/>
    </row>
    <row r="318" spans="1:7">
      <c r="A318" s="225" t="s">
        <v>107</v>
      </c>
      <c r="B318" s="590"/>
      <c r="C318" s="592">
        <f>'ZZZ-PG1.DBF'!H314</f>
        <v>0</v>
      </c>
      <c r="D318" s="593">
        <f>'ZZZ-PG1.DBF'!P314</f>
        <v>0</v>
      </c>
      <c r="E318" s="593">
        <f>'ZZZ-PG1.DBF'!Q314</f>
        <v>0</v>
      </c>
      <c r="F318" s="593">
        <f>'ZZZ-PG1.DBF'!R314</f>
        <v>0</v>
      </c>
      <c r="G318" s="292"/>
    </row>
    <row r="319" spans="1:7">
      <c r="A319" s="569" t="s">
        <v>588</v>
      </c>
      <c r="B319" s="590"/>
      <c r="C319" s="592">
        <f>'ZZZ-PG1.DBF'!H315</f>
        <v>0</v>
      </c>
      <c r="D319" s="593">
        <f>'ZZZ-PG1.DBF'!P315</f>
        <v>0</v>
      </c>
      <c r="E319" s="593">
        <f>'ZZZ-PG1.DBF'!Q315</f>
        <v>0</v>
      </c>
      <c r="F319" s="593">
        <f>'ZZZ-PG1.DBF'!R315</f>
        <v>0</v>
      </c>
      <c r="G319" s="292"/>
    </row>
    <row r="320" spans="1:7">
      <c r="A320" s="225" t="s">
        <v>108</v>
      </c>
      <c r="B320" s="590"/>
      <c r="C320" s="592">
        <f>'ZZZ-PG1.DBF'!H316</f>
        <v>0</v>
      </c>
      <c r="D320" s="593">
        <f>'ZZZ-PG1.DBF'!P316</f>
        <v>0</v>
      </c>
      <c r="E320" s="593">
        <f>'ZZZ-PG1.DBF'!Q316</f>
        <v>0</v>
      </c>
      <c r="F320" s="593">
        <f>'ZZZ-PG1.DBF'!R316</f>
        <v>0</v>
      </c>
      <c r="G320" s="292"/>
    </row>
    <row r="321" spans="1:7">
      <c r="A321" s="225" t="s">
        <v>109</v>
      </c>
      <c r="B321" s="590"/>
      <c r="C321" s="592">
        <f>'ZZZ-PG1.DBF'!H317</f>
        <v>0</v>
      </c>
      <c r="D321" s="593">
        <f>'ZZZ-PG1.DBF'!P317</f>
        <v>0</v>
      </c>
      <c r="E321" s="593">
        <f>'ZZZ-PG1.DBF'!Q317</f>
        <v>0</v>
      </c>
      <c r="F321" s="593">
        <f>'ZZZ-PG1.DBF'!R317</f>
        <v>0</v>
      </c>
      <c r="G321" s="292"/>
    </row>
    <row r="322" spans="1:7">
      <c r="A322" s="225" t="s">
        <v>110</v>
      </c>
      <c r="B322" s="590"/>
      <c r="C322" s="592">
        <f>'ZZZ-PG1.DBF'!H318</f>
        <v>0</v>
      </c>
      <c r="D322" s="593">
        <f>'ZZZ-PG1.DBF'!P318</f>
        <v>0</v>
      </c>
      <c r="E322" s="593">
        <f>'ZZZ-PG1.DBF'!Q318</f>
        <v>0</v>
      </c>
      <c r="F322" s="593">
        <f>'ZZZ-PG1.DBF'!R318</f>
        <v>0</v>
      </c>
      <c r="G322" s="292"/>
    </row>
    <row r="323" spans="1:7">
      <c r="A323" s="225" t="s">
        <v>111</v>
      </c>
      <c r="B323" s="590"/>
      <c r="C323" s="592">
        <f>'ZZZ-PG1.DBF'!H319</f>
        <v>0</v>
      </c>
      <c r="D323" s="593">
        <f>'ZZZ-PG1.DBF'!P319</f>
        <v>0</v>
      </c>
      <c r="E323" s="593">
        <f>'ZZZ-PG1.DBF'!Q319</f>
        <v>0</v>
      </c>
      <c r="F323" s="593">
        <f>'ZZZ-PG1.DBF'!R319</f>
        <v>0</v>
      </c>
      <c r="G323" s="292"/>
    </row>
    <row r="324" spans="1:7">
      <c r="A324" s="569" t="s">
        <v>591</v>
      </c>
      <c r="B324" s="590"/>
      <c r="C324" s="592">
        <f>'ZZZ-PG1.DBF'!H320</f>
        <v>0</v>
      </c>
      <c r="D324" s="593">
        <f>'ZZZ-PG1.DBF'!P320</f>
        <v>0</v>
      </c>
      <c r="E324" s="593">
        <f>'ZZZ-PG1.DBF'!Q320</f>
        <v>0</v>
      </c>
      <c r="F324" s="593">
        <f>'ZZZ-PG1.DBF'!R320</f>
        <v>0</v>
      </c>
      <c r="G324" s="292"/>
    </row>
    <row r="325" spans="1:7">
      <c r="A325" s="569" t="s">
        <v>592</v>
      </c>
      <c r="B325" s="590"/>
      <c r="C325" s="592">
        <f>'ZZZ-PG1.DBF'!H321</f>
        <v>0</v>
      </c>
      <c r="D325" s="593">
        <f>'ZZZ-PG1.DBF'!P321</f>
        <v>0</v>
      </c>
      <c r="E325" s="593">
        <f>'ZZZ-PG1.DBF'!Q321</f>
        <v>0</v>
      </c>
      <c r="F325" s="593">
        <f>'ZZZ-PG1.DBF'!R321</f>
        <v>0</v>
      </c>
      <c r="G325" s="292"/>
    </row>
    <row r="326" spans="1:7">
      <c r="A326" s="589" t="s">
        <v>112</v>
      </c>
      <c r="B326" s="590"/>
      <c r="C326" s="592">
        <f>'ZZZ-PG1.DBF'!H322</f>
        <v>0</v>
      </c>
      <c r="D326" s="594">
        <f>'ZZZ-PG1.DBF'!P322</f>
        <v>0</v>
      </c>
      <c r="E326" s="594">
        <f>'ZZZ-PG1.DBF'!Q322</f>
        <v>0</v>
      </c>
      <c r="F326" s="594">
        <f>'ZZZ-PG1.DBF'!R322</f>
        <v>0</v>
      </c>
      <c r="G326" s="292"/>
    </row>
    <row r="327" spans="1:7">
      <c r="A327" s="589"/>
      <c r="B327" s="590"/>
      <c r="C327" s="592"/>
      <c r="D327" s="593"/>
      <c r="E327" s="593"/>
      <c r="F327" s="593"/>
      <c r="G327" s="292"/>
    </row>
    <row r="328" spans="1:7">
      <c r="A328" s="564" t="s">
        <v>575</v>
      </c>
      <c r="B328" s="591"/>
      <c r="C328" s="592"/>
      <c r="D328" s="593"/>
      <c r="E328" s="593"/>
      <c r="F328" s="593"/>
      <c r="G328" s="292"/>
    </row>
    <row r="329" spans="1:7">
      <c r="A329" s="225" t="s">
        <v>113</v>
      </c>
      <c r="B329" s="590"/>
      <c r="C329" s="592">
        <f>'ZZZ-PG1.DBF'!H325</f>
        <v>0</v>
      </c>
      <c r="D329" s="593">
        <f>'ZZZ-PG1.DBF'!P325</f>
        <v>0</v>
      </c>
      <c r="E329" s="593">
        <f>'ZZZ-PG1.DBF'!Q325</f>
        <v>0</v>
      </c>
      <c r="F329" s="593">
        <f>'ZZZ-PG1.DBF'!R325</f>
        <v>0</v>
      </c>
      <c r="G329" s="292"/>
    </row>
    <row r="330" spans="1:7">
      <c r="A330" s="569" t="s">
        <v>479</v>
      </c>
      <c r="B330" s="590"/>
      <c r="C330" s="592">
        <f>'ZZZ-PG1.DBF'!H326</f>
        <v>0</v>
      </c>
      <c r="D330" s="593">
        <f>'ZZZ-PG1.DBF'!P326</f>
        <v>0</v>
      </c>
      <c r="E330" s="593">
        <f>'ZZZ-PG1.DBF'!Q326</f>
        <v>0</v>
      </c>
      <c r="F330" s="593">
        <f>'ZZZ-PG1.DBF'!R326</f>
        <v>0</v>
      </c>
      <c r="G330" s="292"/>
    </row>
    <row r="331" spans="1:7">
      <c r="A331" s="569" t="s">
        <v>593</v>
      </c>
      <c r="B331" s="590"/>
      <c r="C331" s="592">
        <f>'ZZZ-PG1.DBF'!H327</f>
        <v>0</v>
      </c>
      <c r="D331" s="593">
        <f>'ZZZ-PG1.DBF'!P327</f>
        <v>0</v>
      </c>
      <c r="E331" s="593">
        <f>'ZZZ-PG1.DBF'!Q327</f>
        <v>0</v>
      </c>
      <c r="F331" s="593">
        <f>'ZZZ-PG1.DBF'!R327</f>
        <v>0</v>
      </c>
      <c r="G331" s="292"/>
    </row>
    <row r="332" spans="1:7">
      <c r="A332" s="589" t="s">
        <v>112</v>
      </c>
      <c r="B332" s="590"/>
      <c r="C332" s="606">
        <f>'ZZZ-PG1.DBF'!H328</f>
        <v>0</v>
      </c>
      <c r="D332" s="594">
        <f>'ZZZ-PG1.DBF'!P328</f>
        <v>0</v>
      </c>
      <c r="E332" s="594">
        <f>'ZZZ-PG1.DBF'!Q328</f>
        <v>0</v>
      </c>
      <c r="F332" s="594">
        <f>'ZZZ-PG1.DBF'!R328</f>
        <v>0</v>
      </c>
      <c r="G332" s="292"/>
    </row>
    <row r="333" spans="1:7">
      <c r="A333" s="589"/>
      <c r="B333" s="590"/>
      <c r="C333" s="592"/>
      <c r="D333" s="593"/>
      <c r="E333" s="593"/>
      <c r="F333" s="593"/>
      <c r="G333" s="292"/>
    </row>
    <row r="334" spans="1:7" ht="15.75" thickBot="1">
      <c r="A334" s="589" t="s">
        <v>605</v>
      </c>
      <c r="B334" s="590"/>
      <c r="C334" s="607">
        <f>'ZZZ-PG1.DBF'!H330</f>
        <v>0</v>
      </c>
      <c r="D334" s="608">
        <f>'ZZZ-PG1.DBF'!P330</f>
        <v>0</v>
      </c>
      <c r="E334" s="608">
        <f>'ZZZ-PG1.DBF'!Q330</f>
        <v>0</v>
      </c>
      <c r="F334" s="608">
        <f>'ZZZ-PG1.DBF'!R330</f>
        <v>0</v>
      </c>
      <c r="G334" s="292"/>
    </row>
    <row r="335" spans="1:7">
      <c r="A335" s="225"/>
      <c r="B335" s="590"/>
      <c r="C335" s="592"/>
      <c r="D335" s="593"/>
      <c r="E335" s="593"/>
      <c r="F335" s="593"/>
      <c r="G335" s="292"/>
    </row>
    <row r="336" spans="1:7">
      <c r="A336" s="564" t="s">
        <v>3</v>
      </c>
      <c r="B336" s="591"/>
      <c r="C336" s="592"/>
      <c r="D336" s="593"/>
      <c r="E336" s="593"/>
      <c r="F336" s="593"/>
      <c r="G336" s="292"/>
    </row>
    <row r="337" spans="1:7">
      <c r="A337" s="225"/>
      <c r="B337" s="590"/>
      <c r="C337" s="592"/>
      <c r="D337" s="593"/>
      <c r="E337" s="593"/>
      <c r="F337" s="593"/>
      <c r="G337" s="292"/>
    </row>
    <row r="338" spans="1:7">
      <c r="A338" s="610" t="s">
        <v>114</v>
      </c>
      <c r="B338" s="611"/>
      <c r="C338" s="592"/>
      <c r="D338" s="593"/>
      <c r="E338" s="593"/>
      <c r="F338" s="593"/>
      <c r="G338" s="292"/>
    </row>
    <row r="339" spans="1:7">
      <c r="A339" s="610"/>
      <c r="B339" s="611"/>
      <c r="C339" s="592"/>
      <c r="D339" s="593"/>
      <c r="E339" s="593"/>
      <c r="F339" s="593"/>
      <c r="G339" s="292"/>
    </row>
    <row r="340" spans="1:7">
      <c r="A340" s="589" t="s">
        <v>319</v>
      </c>
      <c r="B340" s="590" t="s">
        <v>672</v>
      </c>
      <c r="C340" s="592"/>
      <c r="D340" s="593"/>
      <c r="E340" s="593"/>
      <c r="F340" s="593"/>
      <c r="G340" s="292"/>
    </row>
    <row r="341" spans="1:7">
      <c r="A341" s="225" t="s">
        <v>115</v>
      </c>
      <c r="B341" s="590"/>
      <c r="C341" s="592">
        <f>'ZZZ-PG1.DBF'!H337</f>
        <v>0</v>
      </c>
      <c r="D341" s="593">
        <f>'ZZZ-PG1.DBF'!P337</f>
        <v>0</v>
      </c>
      <c r="E341" s="593">
        <f>'ZZZ-PG1.DBF'!Q337</f>
        <v>0</v>
      </c>
      <c r="F341" s="593">
        <f>'ZZZ-PG1.DBF'!R337</f>
        <v>0</v>
      </c>
      <c r="G341" s="292"/>
    </row>
    <row r="342" spans="1:7">
      <c r="A342" s="225" t="s">
        <v>116</v>
      </c>
      <c r="B342" s="590"/>
      <c r="C342" s="592">
        <f>'ZZZ-PG1.DBF'!H338</f>
        <v>0</v>
      </c>
      <c r="D342" s="593">
        <f>'ZZZ-PG1.DBF'!P338</f>
        <v>0</v>
      </c>
      <c r="E342" s="593">
        <f>'ZZZ-PG1.DBF'!Q338</f>
        <v>0</v>
      </c>
      <c r="F342" s="593">
        <f>'ZZZ-PG1.DBF'!R338</f>
        <v>0</v>
      </c>
      <c r="G342" s="292"/>
    </row>
    <row r="343" spans="1:7">
      <c r="A343" s="225" t="s">
        <v>117</v>
      </c>
      <c r="B343" s="590"/>
      <c r="C343" s="592">
        <f>'ZZZ-PG1.DBF'!H339</f>
        <v>0</v>
      </c>
      <c r="D343" s="593">
        <f>'ZZZ-PG1.DBF'!P339</f>
        <v>0</v>
      </c>
      <c r="E343" s="593">
        <f>'ZZZ-PG1.DBF'!Q339</f>
        <v>0</v>
      </c>
      <c r="F343" s="593">
        <f>'ZZZ-PG1.DBF'!R339</f>
        <v>0</v>
      </c>
      <c r="G343" s="292"/>
    </row>
    <row r="344" spans="1:7">
      <c r="A344" s="292" t="s">
        <v>594</v>
      </c>
      <c r="B344" s="612"/>
      <c r="C344" s="592">
        <f>'ZZZ-PG1.DBF'!H340</f>
        <v>0</v>
      </c>
      <c r="D344" s="593">
        <f>'ZZZ-PG1.DBF'!P340</f>
        <v>0</v>
      </c>
      <c r="E344" s="593">
        <f>'ZZZ-PG1.DBF'!Q340</f>
        <v>0</v>
      </c>
      <c r="F344" s="593">
        <f>'ZZZ-PG1.DBF'!R340</f>
        <v>0</v>
      </c>
      <c r="G344" s="292"/>
    </row>
    <row r="345" spans="1:7">
      <c r="A345" s="569" t="s">
        <v>595</v>
      </c>
      <c r="B345" s="590"/>
      <c r="C345" s="592">
        <f>'ZZZ-PG1.DBF'!H341</f>
        <v>0</v>
      </c>
      <c r="D345" s="593">
        <f>'ZZZ-PG1.DBF'!P341</f>
        <v>0</v>
      </c>
      <c r="E345" s="593">
        <f>'ZZZ-PG1.DBF'!Q341</f>
        <v>0</v>
      </c>
      <c r="F345" s="593">
        <f>'ZZZ-PG1.DBF'!R341</f>
        <v>0</v>
      </c>
      <c r="G345" s="292"/>
    </row>
    <row r="346" spans="1:7">
      <c r="A346" s="569" t="s">
        <v>596</v>
      </c>
      <c r="B346" s="590"/>
      <c r="C346" s="592">
        <f>'ZZZ-PG1.DBF'!H342</f>
        <v>0</v>
      </c>
      <c r="D346" s="593">
        <f>'ZZZ-PG1.DBF'!P342</f>
        <v>0</v>
      </c>
      <c r="E346" s="593">
        <f>'ZZZ-PG1.DBF'!Q342</f>
        <v>0</v>
      </c>
      <c r="F346" s="593">
        <f>'ZZZ-PG1.DBF'!R342</f>
        <v>0</v>
      </c>
      <c r="G346" s="292"/>
    </row>
    <row r="347" spans="1:7">
      <c r="A347" s="589" t="s">
        <v>118</v>
      </c>
      <c r="B347" s="590"/>
      <c r="C347" s="592">
        <f>'ZZZ-PG1.DBF'!H343</f>
        <v>0</v>
      </c>
      <c r="D347" s="594">
        <f>'ZZZ-PG1.DBF'!P343</f>
        <v>0</v>
      </c>
      <c r="E347" s="594">
        <f>'ZZZ-PG1.DBF'!Q343</f>
        <v>0</v>
      </c>
      <c r="F347" s="594">
        <f>'ZZZ-PG1.DBF'!R343</f>
        <v>0</v>
      </c>
      <c r="G347" s="292"/>
    </row>
    <row r="348" spans="1:7">
      <c r="A348" s="589"/>
      <c r="B348" s="590"/>
      <c r="C348" s="592"/>
      <c r="D348" s="593"/>
      <c r="E348" s="593"/>
      <c r="F348" s="593"/>
      <c r="G348" s="292"/>
    </row>
    <row r="349" spans="1:7">
      <c r="A349" s="589" t="s">
        <v>229</v>
      </c>
      <c r="B349" s="590" t="s">
        <v>673</v>
      </c>
      <c r="C349" s="592"/>
      <c r="D349" s="593"/>
      <c r="E349" s="593"/>
      <c r="F349" s="593"/>
      <c r="G349" s="292"/>
    </row>
    <row r="350" spans="1:7">
      <c r="A350" s="225" t="s">
        <v>119</v>
      </c>
      <c r="B350" s="590"/>
      <c r="C350" s="592">
        <f>'ZZZ-PG1.DBF'!H346</f>
        <v>0</v>
      </c>
      <c r="D350" s="593">
        <f>'ZZZ-PG1.DBF'!P346</f>
        <v>0</v>
      </c>
      <c r="E350" s="593">
        <f>'ZZZ-PG1.DBF'!Q346</f>
        <v>0</v>
      </c>
      <c r="F350" s="593">
        <f>'ZZZ-PG1.DBF'!R346</f>
        <v>0</v>
      </c>
      <c r="G350" s="292"/>
    </row>
    <row r="351" spans="1:7">
      <c r="A351" s="225" t="s">
        <v>120</v>
      </c>
      <c r="B351" s="590"/>
      <c r="C351" s="592">
        <f>'ZZZ-PG1.DBF'!H347</f>
        <v>0</v>
      </c>
      <c r="D351" s="593">
        <f>'ZZZ-PG1.DBF'!P347</f>
        <v>0</v>
      </c>
      <c r="E351" s="593">
        <f>'ZZZ-PG1.DBF'!Q347</f>
        <v>0</v>
      </c>
      <c r="F351" s="593">
        <f>'ZZZ-PG1.DBF'!R347</f>
        <v>0</v>
      </c>
      <c r="G351" s="292"/>
    </row>
    <row r="352" spans="1:7">
      <c r="A352" s="225" t="s">
        <v>121</v>
      </c>
      <c r="B352" s="590"/>
      <c r="C352" s="592">
        <f>'ZZZ-PG1.DBF'!H348</f>
        <v>0</v>
      </c>
      <c r="D352" s="593">
        <f>'ZZZ-PG1.DBF'!P348</f>
        <v>0</v>
      </c>
      <c r="E352" s="593">
        <f>'ZZZ-PG1.DBF'!Q348</f>
        <v>0</v>
      </c>
      <c r="F352" s="593">
        <f>'ZZZ-PG1.DBF'!R348</f>
        <v>0</v>
      </c>
      <c r="G352" s="292"/>
    </row>
    <row r="353" spans="1:7">
      <c r="A353" s="225" t="s">
        <v>122</v>
      </c>
      <c r="B353" s="590"/>
      <c r="C353" s="592">
        <f>'ZZZ-PG1.DBF'!H349</f>
        <v>0</v>
      </c>
      <c r="D353" s="593">
        <f>'ZZZ-PG1.DBF'!P349</f>
        <v>0</v>
      </c>
      <c r="E353" s="593">
        <f>'ZZZ-PG1.DBF'!Q349</f>
        <v>0</v>
      </c>
      <c r="F353" s="593">
        <f>'ZZZ-PG1.DBF'!R349</f>
        <v>0</v>
      </c>
      <c r="G353" s="292"/>
    </row>
    <row r="354" spans="1:7">
      <c r="A354" s="225" t="s">
        <v>123</v>
      </c>
      <c r="B354" s="590"/>
      <c r="C354" s="592">
        <f>'ZZZ-PG1.DBF'!H350</f>
        <v>0</v>
      </c>
      <c r="D354" s="593">
        <f>'ZZZ-PG1.DBF'!P350</f>
        <v>0</v>
      </c>
      <c r="E354" s="593">
        <f>'ZZZ-PG1.DBF'!Q350</f>
        <v>0</v>
      </c>
      <c r="F354" s="593">
        <f>'ZZZ-PG1.DBF'!R350</f>
        <v>0</v>
      </c>
      <c r="G354" s="292"/>
    </row>
    <row r="355" spans="1:7">
      <c r="A355" s="292" t="s">
        <v>597</v>
      </c>
      <c r="B355" s="612"/>
      <c r="C355" s="592">
        <f>'ZZZ-PG1.DBF'!H351</f>
        <v>0</v>
      </c>
      <c r="D355" s="593">
        <f>'ZZZ-PG1.DBF'!P351</f>
        <v>0</v>
      </c>
      <c r="E355" s="593">
        <f>'ZZZ-PG1.DBF'!Q351</f>
        <v>0</v>
      </c>
      <c r="F355" s="593">
        <f>'ZZZ-PG1.DBF'!R351</f>
        <v>0</v>
      </c>
      <c r="G355" s="292"/>
    </row>
    <row r="356" spans="1:7">
      <c r="A356" s="569" t="s">
        <v>598</v>
      </c>
      <c r="B356" s="590"/>
      <c r="C356" s="592">
        <f>'ZZZ-PG1.DBF'!H352</f>
        <v>0</v>
      </c>
      <c r="D356" s="593">
        <f>'ZZZ-PG1.DBF'!P352</f>
        <v>0</v>
      </c>
      <c r="E356" s="593">
        <f>'ZZZ-PG1.DBF'!Q352</f>
        <v>0</v>
      </c>
      <c r="F356" s="593">
        <f>'ZZZ-PG1.DBF'!R352</f>
        <v>0</v>
      </c>
      <c r="G356" s="292"/>
    </row>
    <row r="357" spans="1:7">
      <c r="A357" s="569" t="s">
        <v>599</v>
      </c>
      <c r="B357" s="590"/>
      <c r="C357" s="592">
        <f>'ZZZ-PG1.DBF'!H353</f>
        <v>0</v>
      </c>
      <c r="D357" s="593">
        <f>'ZZZ-PG1.DBF'!P353</f>
        <v>0</v>
      </c>
      <c r="E357" s="593">
        <f>'ZZZ-PG1.DBF'!Q353</f>
        <v>0</v>
      </c>
      <c r="F357" s="593">
        <f>'ZZZ-PG1.DBF'!R353</f>
        <v>0</v>
      </c>
      <c r="G357" s="292"/>
    </row>
    <row r="358" spans="1:7">
      <c r="A358" s="569" t="s">
        <v>600</v>
      </c>
      <c r="B358" s="590"/>
      <c r="C358" s="592">
        <f>'ZZZ-PG1.DBF'!H354</f>
        <v>0</v>
      </c>
      <c r="D358" s="593">
        <f>'ZZZ-PG1.DBF'!P354</f>
        <v>0</v>
      </c>
      <c r="E358" s="593">
        <f>'ZZZ-PG1.DBF'!Q354</f>
        <v>0</v>
      </c>
      <c r="F358" s="593">
        <f>'ZZZ-PG1.DBF'!R354</f>
        <v>0</v>
      </c>
      <c r="G358" s="292"/>
    </row>
    <row r="359" spans="1:7">
      <c r="A359" s="589" t="s">
        <v>124</v>
      </c>
      <c r="B359" s="590"/>
      <c r="C359" s="592">
        <f>'ZZZ-PG1.DBF'!H355</f>
        <v>0</v>
      </c>
      <c r="D359" s="594">
        <f>'ZZZ-PG1.DBF'!P355</f>
        <v>0</v>
      </c>
      <c r="E359" s="594">
        <f>'ZZZ-PG1.DBF'!Q355</f>
        <v>0</v>
      </c>
      <c r="F359" s="594">
        <f>'ZZZ-PG1.DBF'!R355</f>
        <v>0</v>
      </c>
      <c r="G359" s="292"/>
    </row>
    <row r="360" spans="1:7">
      <c r="A360" s="589"/>
      <c r="B360" s="590"/>
      <c r="C360" s="592"/>
      <c r="D360" s="593"/>
      <c r="E360" s="593"/>
      <c r="F360" s="593"/>
      <c r="G360" s="292"/>
    </row>
    <row r="361" spans="1:7">
      <c r="A361" s="589" t="s">
        <v>4</v>
      </c>
      <c r="B361" s="590" t="s">
        <v>764</v>
      </c>
      <c r="C361" s="592"/>
      <c r="D361" s="593"/>
      <c r="E361" s="593"/>
      <c r="F361" s="593"/>
      <c r="G361" s="292"/>
    </row>
    <row r="362" spans="1:7">
      <c r="A362" s="225" t="s">
        <v>125</v>
      </c>
      <c r="B362" s="590"/>
      <c r="C362" s="592">
        <f>'ZZZ-PG1.DBF'!H358</f>
        <v>0</v>
      </c>
      <c r="D362" s="593">
        <f>'ZZZ-PG1.DBF'!P358</f>
        <v>0</v>
      </c>
      <c r="E362" s="593">
        <f>'ZZZ-PG1.DBF'!Q358</f>
        <v>0</v>
      </c>
      <c r="F362" s="593">
        <f>'ZZZ-PG1.DBF'!R358</f>
        <v>0</v>
      </c>
      <c r="G362" s="292"/>
    </row>
    <row r="363" spans="1:7">
      <c r="A363" s="225" t="s">
        <v>126</v>
      </c>
      <c r="B363" s="590"/>
      <c r="C363" s="592">
        <f>'ZZZ-PG1.DBF'!H359</f>
        <v>0</v>
      </c>
      <c r="D363" s="593">
        <f>'ZZZ-PG1.DBF'!P359</f>
        <v>0</v>
      </c>
      <c r="E363" s="593">
        <f>'ZZZ-PG1.DBF'!Q359</f>
        <v>0</v>
      </c>
      <c r="F363" s="593">
        <f>'ZZZ-PG1.DBF'!R359</f>
        <v>0</v>
      </c>
      <c r="G363" s="292"/>
    </row>
    <row r="364" spans="1:7">
      <c r="A364" s="589" t="s">
        <v>102</v>
      </c>
      <c r="B364" s="590"/>
      <c r="C364" s="592">
        <f>'ZZZ-PG1.DBF'!H360</f>
        <v>0</v>
      </c>
      <c r="D364" s="594">
        <f>'ZZZ-PG1.DBF'!P360</f>
        <v>0</v>
      </c>
      <c r="E364" s="594">
        <f>'ZZZ-PG1.DBF'!Q360</f>
        <v>0</v>
      </c>
      <c r="F364" s="594">
        <f>'ZZZ-PG1.DBF'!R360</f>
        <v>0</v>
      </c>
      <c r="G364" s="292"/>
    </row>
    <row r="365" spans="1:7">
      <c r="A365" s="589"/>
      <c r="B365" s="590"/>
      <c r="C365" s="598"/>
      <c r="D365" s="593"/>
      <c r="E365" s="593"/>
      <c r="F365" s="593"/>
      <c r="G365" s="292"/>
    </row>
    <row r="366" spans="1:7">
      <c r="A366" s="589" t="s">
        <v>230</v>
      </c>
      <c r="B366" s="590" t="s">
        <v>765</v>
      </c>
      <c r="C366" s="598"/>
      <c r="D366" s="593"/>
      <c r="E366" s="593"/>
      <c r="F366" s="593"/>
      <c r="G366" s="292"/>
    </row>
    <row r="367" spans="1:7">
      <c r="A367" s="225" t="s">
        <v>127</v>
      </c>
      <c r="B367" s="590"/>
      <c r="C367" s="592">
        <f>'ZZZ-PG1.DBF'!H363</f>
        <v>0</v>
      </c>
      <c r="D367" s="593">
        <f>'ZZZ-PG1.DBF'!P363</f>
        <v>0</v>
      </c>
      <c r="E367" s="593">
        <f>'ZZZ-PG1.DBF'!Q363</f>
        <v>0</v>
      </c>
      <c r="F367" s="593">
        <f>'ZZZ-PG1.DBF'!R363</f>
        <v>0</v>
      </c>
      <c r="G367" s="292"/>
    </row>
    <row r="368" spans="1:7">
      <c r="A368" s="589" t="s">
        <v>128</v>
      </c>
      <c r="B368" s="590"/>
      <c r="C368" s="592">
        <f>'ZZZ-PG1.DBF'!H364</f>
        <v>0</v>
      </c>
      <c r="D368" s="594">
        <f>'ZZZ-PG1.DBF'!P364</f>
        <v>0</v>
      </c>
      <c r="E368" s="594">
        <f>'ZZZ-PG1.DBF'!Q364</f>
        <v>0</v>
      </c>
      <c r="F368" s="594">
        <f>'ZZZ-PG1.DBF'!R364</f>
        <v>0</v>
      </c>
      <c r="G368" s="292"/>
    </row>
    <row r="369" spans="1:7">
      <c r="A369" s="589"/>
      <c r="B369" s="590"/>
      <c r="C369" s="598"/>
      <c r="D369" s="593"/>
      <c r="E369" s="593"/>
      <c r="F369" s="593"/>
      <c r="G369" s="292"/>
    </row>
    <row r="370" spans="1:7">
      <c r="A370" s="589" t="s">
        <v>5</v>
      </c>
      <c r="B370" s="590" t="s">
        <v>766</v>
      </c>
      <c r="C370" s="598"/>
      <c r="D370" s="593"/>
      <c r="E370" s="593"/>
      <c r="F370" s="593"/>
      <c r="G370" s="292"/>
    </row>
    <row r="371" spans="1:7">
      <c r="A371" s="225" t="s">
        <v>129</v>
      </c>
      <c r="B371" s="590"/>
      <c r="C371" s="592">
        <f>'ZZZ-PG1.DBF'!H367</f>
        <v>0</v>
      </c>
      <c r="D371" s="593">
        <f>'ZZZ-PG1.DBF'!P367</f>
        <v>0</v>
      </c>
      <c r="E371" s="593">
        <f>'ZZZ-PG1.DBF'!Q367</f>
        <v>0</v>
      </c>
      <c r="F371" s="593">
        <f>'ZZZ-PG1.DBF'!R367</f>
        <v>0</v>
      </c>
      <c r="G371" s="292"/>
    </row>
    <row r="372" spans="1:7">
      <c r="A372" s="589" t="s">
        <v>130</v>
      </c>
      <c r="B372" s="590"/>
      <c r="C372" s="592">
        <f>'ZZZ-PG1.DBF'!H368</f>
        <v>0</v>
      </c>
      <c r="D372" s="594">
        <f>'ZZZ-PG1.DBF'!P368</f>
        <v>0</v>
      </c>
      <c r="E372" s="594">
        <f>'ZZZ-PG1.DBF'!Q368</f>
        <v>0</v>
      </c>
      <c r="F372" s="594">
        <f>'ZZZ-PG1.DBF'!R368</f>
        <v>0</v>
      </c>
      <c r="G372" s="292"/>
    </row>
    <row r="373" spans="1:7">
      <c r="A373" s="589"/>
      <c r="B373" s="590"/>
      <c r="C373" s="598"/>
      <c r="D373" s="593"/>
      <c r="E373" s="593"/>
      <c r="F373" s="593"/>
      <c r="G373" s="292"/>
    </row>
    <row r="374" spans="1:7">
      <c r="A374" s="589" t="s">
        <v>9</v>
      </c>
      <c r="B374" s="590" t="s">
        <v>767</v>
      </c>
      <c r="C374" s="598"/>
      <c r="D374" s="593"/>
      <c r="E374" s="593"/>
      <c r="F374" s="593"/>
      <c r="G374" s="292"/>
    </row>
    <row r="375" spans="1:7">
      <c r="A375" s="569" t="s">
        <v>603</v>
      </c>
      <c r="B375" s="590"/>
      <c r="C375" s="592">
        <f>'ZZZ-PG1.DBF'!H371</f>
        <v>0</v>
      </c>
      <c r="D375" s="593">
        <f>'ZZZ-PG1.DBF'!P371</f>
        <v>0</v>
      </c>
      <c r="E375" s="593">
        <f>'ZZZ-PG1.DBF'!Q371</f>
        <v>0</v>
      </c>
      <c r="F375" s="593">
        <f>'ZZZ-PG1.DBF'!R371</f>
        <v>0</v>
      </c>
      <c r="G375" s="292"/>
    </row>
    <row r="376" spans="1:7">
      <c r="A376" s="569" t="s">
        <v>602</v>
      </c>
      <c r="B376" s="590"/>
      <c r="C376" s="592">
        <f>'ZZZ-PG1.DBF'!H372</f>
        <v>0</v>
      </c>
      <c r="D376" s="593">
        <f>'ZZZ-PG1.DBF'!P372</f>
        <v>0</v>
      </c>
      <c r="E376" s="593">
        <f>'ZZZ-PG1.DBF'!Q372</f>
        <v>0</v>
      </c>
      <c r="F376" s="593">
        <f>'ZZZ-PG1.DBF'!R372</f>
        <v>0</v>
      </c>
      <c r="G376" s="292"/>
    </row>
    <row r="377" spans="1:7">
      <c r="A377" s="569" t="s">
        <v>583</v>
      </c>
      <c r="B377" s="590"/>
      <c r="C377" s="592">
        <f>'ZZZ-PG1.DBF'!H373</f>
        <v>0</v>
      </c>
      <c r="D377" s="593">
        <f>'ZZZ-PG1.DBF'!P373</f>
        <v>0</v>
      </c>
      <c r="E377" s="593">
        <f>'ZZZ-PG1.DBF'!Q373</f>
        <v>0</v>
      </c>
      <c r="F377" s="593">
        <f>'ZZZ-PG1.DBF'!R373</f>
        <v>0</v>
      </c>
      <c r="G377" s="292"/>
    </row>
    <row r="378" spans="1:7">
      <c r="A378" s="225" t="s">
        <v>363</v>
      </c>
      <c r="B378" s="590"/>
      <c r="C378" s="592">
        <f>'ZZZ-PG1.DBF'!H374</f>
        <v>0</v>
      </c>
      <c r="D378" s="593">
        <f>'ZZZ-PG1.DBF'!P374</f>
        <v>0</v>
      </c>
      <c r="E378" s="593">
        <f>'ZZZ-PG1.DBF'!Q374</f>
        <v>0</v>
      </c>
      <c r="F378" s="593">
        <f>'ZZZ-PG1.DBF'!R374</f>
        <v>0</v>
      </c>
      <c r="G378" s="292"/>
    </row>
    <row r="379" spans="1:7">
      <c r="A379" s="589" t="s">
        <v>131</v>
      </c>
      <c r="B379" s="590"/>
      <c r="C379" s="592">
        <f>'ZZZ-PG1.DBF'!H375</f>
        <v>0</v>
      </c>
      <c r="D379" s="594">
        <f>'ZZZ-PG1.DBF'!P375</f>
        <v>0</v>
      </c>
      <c r="E379" s="594">
        <f>'ZZZ-PG1.DBF'!Q375</f>
        <v>0</v>
      </c>
      <c r="F379" s="594">
        <f>'ZZZ-PG1.DBF'!R375</f>
        <v>0</v>
      </c>
      <c r="G379" s="292"/>
    </row>
    <row r="380" spans="1:7">
      <c r="A380" s="589"/>
      <c r="B380" s="613"/>
      <c r="C380" s="603"/>
      <c r="D380" s="593"/>
      <c r="E380" s="593"/>
      <c r="F380" s="593"/>
      <c r="G380" s="292"/>
    </row>
    <row r="381" spans="1:7" ht="15.75" thickBot="1">
      <c r="A381" s="589" t="s">
        <v>132</v>
      </c>
      <c r="B381" s="589"/>
      <c r="C381" s="607">
        <f>'ZZZ-PG1.DBF'!H377</f>
        <v>0</v>
      </c>
      <c r="D381" s="608">
        <f>'ZZZ-PG1.DBF'!P377</f>
        <v>0</v>
      </c>
      <c r="E381" s="608">
        <f>'ZZZ-PG1.DBF'!Q377</f>
        <v>0</v>
      </c>
      <c r="F381" s="608">
        <f>'ZZZ-PG1.DBF'!R377</f>
        <v>0</v>
      </c>
      <c r="G381" s="271"/>
    </row>
    <row r="382" spans="1:7">
      <c r="A382" s="589"/>
      <c r="B382" s="589"/>
      <c r="C382" s="593"/>
      <c r="D382" s="593"/>
      <c r="E382" s="593"/>
      <c r="F382" s="593"/>
      <c r="G382" s="272"/>
    </row>
    <row r="383" spans="1:7" ht="15.75" thickBot="1">
      <c r="A383" s="589" t="s">
        <v>606</v>
      </c>
      <c r="B383" s="589"/>
      <c r="C383" s="614">
        <f>'ZZZ-PG1.DBF'!H379</f>
        <v>0</v>
      </c>
      <c r="D383" s="615">
        <f>'ZZZ-PG1.DBF'!P379</f>
        <v>0</v>
      </c>
      <c r="E383" s="615">
        <f>'ZZZ-PG1.DBF'!Q379</f>
        <v>0</v>
      </c>
      <c r="F383" s="615">
        <f>'ZZZ-PG1.DBF'!R379</f>
        <v>0</v>
      </c>
      <c r="G383" s="273"/>
    </row>
    <row r="384" spans="1:7" ht="15.75" thickTop="1">
      <c r="A384" s="226"/>
      <c r="B384" s="226"/>
      <c r="C384" s="329"/>
      <c r="D384" s="620">
        <f>(SUM(D276:D382)-D315)/3-D383</f>
        <v>0</v>
      </c>
      <c r="E384" s="226"/>
      <c r="F384" s="226"/>
      <c r="G384" s="226"/>
    </row>
    <row r="385" spans="1:8" ht="15.75">
      <c r="F385" s="674"/>
      <c r="H385" s="619"/>
    </row>
    <row r="386" spans="1:8" ht="15.75">
      <c r="F386" s="674"/>
      <c r="G386" s="674"/>
      <c r="H386" s="619"/>
    </row>
    <row r="387" spans="1:8" ht="15.75">
      <c r="F387" s="674"/>
      <c r="G387" s="674"/>
      <c r="H387" s="619"/>
    </row>
    <row r="388" spans="1:8" ht="15.75">
      <c r="F388" s="674"/>
      <c r="G388" s="674"/>
      <c r="H388" s="619"/>
    </row>
    <row r="389" spans="1:8" ht="15.75">
      <c r="F389" s="674"/>
      <c r="G389" s="674" t="s">
        <v>359</v>
      </c>
      <c r="H389" s="619"/>
    </row>
    <row r="390" spans="1:8" ht="15.75">
      <c r="F390" s="348"/>
      <c r="G390" s="212" t="s">
        <v>289</v>
      </c>
      <c r="H390" s="395"/>
    </row>
    <row r="391" spans="1:8" ht="15.75">
      <c r="F391" s="212"/>
      <c r="G391" s="348" t="s">
        <v>152</v>
      </c>
      <c r="H391" s="395"/>
    </row>
    <row r="393" spans="1:8" ht="18.75" customHeight="1">
      <c r="A393" s="200"/>
      <c r="B393" s="200"/>
      <c r="C393" s="323"/>
      <c r="D393" s="200"/>
      <c r="E393" s="200"/>
      <c r="F393" s="967" t="s">
        <v>604</v>
      </c>
      <c r="G393" s="967"/>
      <c r="H393" s="200"/>
    </row>
    <row r="394" spans="1:8" ht="18.75">
      <c r="A394" s="886" t="s">
        <v>800</v>
      </c>
      <c r="B394" s="886"/>
      <c r="C394" s="886"/>
      <c r="D394" s="886"/>
      <c r="E394" s="886"/>
      <c r="F394" s="886"/>
      <c r="G394" s="886"/>
    </row>
    <row r="395" spans="1:8" ht="18.75">
      <c r="A395" s="886" t="s">
        <v>607</v>
      </c>
      <c r="B395" s="886"/>
      <c r="C395" s="886"/>
      <c r="D395" s="886"/>
      <c r="E395" s="886"/>
      <c r="F395" s="886"/>
      <c r="G395" s="886"/>
    </row>
    <row r="396" spans="1:8" ht="18.75">
      <c r="A396" s="319" t="str">
        <f>"Expenditure Head No : "&amp;'ZZZ-PG1.DBF'!A399</f>
        <v>Expenditure Head No : 603</v>
      </c>
      <c r="B396" s="668"/>
      <c r="C396" s="324"/>
      <c r="D396" s="668"/>
      <c r="E396" s="668"/>
      <c r="F396" s="319" t="s">
        <v>472</v>
      </c>
      <c r="G396" s="319"/>
      <c r="H396" s="679"/>
    </row>
    <row r="397" spans="1:8" ht="18.75">
      <c r="A397" s="319" t="str">
        <f>"Programme No &amp; Title : "&amp;'ZZZ-PG1.DBF'!B399</f>
        <v xml:space="preserve">Programme No &amp; Title : </v>
      </c>
      <c r="B397" s="319"/>
      <c r="C397" s="324"/>
      <c r="D397" s="668"/>
      <c r="E397" s="668"/>
      <c r="F397" s="222"/>
      <c r="G397" s="222"/>
      <c r="H397" s="679"/>
    </row>
    <row r="398" spans="1:8" ht="18.75">
      <c r="A398" s="319" t="str">
        <f>"Project No &amp; Title : "&amp;'ZZZ-PG1.DBF'!C399</f>
        <v xml:space="preserve">Project No &amp; Title : </v>
      </c>
      <c r="B398" s="319"/>
      <c r="C398" s="324"/>
      <c r="D398" s="668"/>
      <c r="E398" s="668"/>
      <c r="F398" s="222"/>
      <c r="G398" s="222"/>
      <c r="H398" s="679"/>
    </row>
    <row r="399" spans="1:8" ht="18.75">
      <c r="A399" s="319"/>
      <c r="B399" s="319"/>
      <c r="C399" s="324"/>
      <c r="D399" s="668"/>
      <c r="E399" s="668"/>
      <c r="F399" s="222"/>
      <c r="G399" s="222"/>
      <c r="H399" s="679"/>
    </row>
    <row r="400" spans="1:8" ht="71.25">
      <c r="A400" s="939" t="s">
        <v>196</v>
      </c>
      <c r="B400" s="939" t="s">
        <v>0</v>
      </c>
      <c r="C400" s="325" t="s">
        <v>79</v>
      </c>
      <c r="D400" s="671" t="s">
        <v>480</v>
      </c>
      <c r="E400" s="671" t="s">
        <v>82</v>
      </c>
      <c r="F400" s="671" t="s">
        <v>609</v>
      </c>
      <c r="G400" s="671" t="s">
        <v>481</v>
      </c>
      <c r="H400" s="322"/>
    </row>
    <row r="401" spans="1:8">
      <c r="A401" s="940"/>
      <c r="B401" s="940"/>
      <c r="C401" s="326"/>
      <c r="D401" s="201"/>
      <c r="E401" s="201"/>
      <c r="F401" s="204"/>
      <c r="G401" s="203"/>
      <c r="H401" s="322"/>
    </row>
    <row r="402" spans="1:8">
      <c r="A402" s="941"/>
      <c r="B402" s="941"/>
      <c r="C402" s="327"/>
      <c r="D402" s="207"/>
      <c r="E402" s="207"/>
      <c r="F402" s="208"/>
      <c r="G402" s="205"/>
      <c r="H402" s="322"/>
    </row>
    <row r="403" spans="1:8">
      <c r="A403" s="685" t="s">
        <v>85</v>
      </c>
      <c r="B403" s="685"/>
      <c r="C403" s="328"/>
      <c r="D403" s="202"/>
      <c r="E403" s="202"/>
      <c r="F403" s="202"/>
      <c r="G403" s="203"/>
      <c r="H403" s="322"/>
    </row>
    <row r="404" spans="1:8">
      <c r="A404" s="685"/>
      <c r="B404" s="685"/>
      <c r="C404" s="328"/>
      <c r="D404" s="202"/>
      <c r="E404" s="202"/>
      <c r="F404" s="202"/>
      <c r="G404" s="203"/>
      <c r="H404" s="322"/>
    </row>
    <row r="405" spans="1:8" ht="30">
      <c r="A405" s="589" t="s">
        <v>768</v>
      </c>
      <c r="B405" s="590" t="s">
        <v>669</v>
      </c>
      <c r="C405" s="328"/>
      <c r="D405" s="587"/>
      <c r="E405" s="202"/>
      <c r="F405" s="202"/>
      <c r="G405" s="203"/>
      <c r="H405" s="322"/>
    </row>
    <row r="406" spans="1:8">
      <c r="A406" s="564" t="s">
        <v>66</v>
      </c>
      <c r="B406" s="591"/>
      <c r="C406" s="328"/>
      <c r="D406" s="587"/>
      <c r="E406" s="202"/>
      <c r="F406" s="202"/>
      <c r="G406" s="203"/>
      <c r="H406" s="322"/>
    </row>
    <row r="407" spans="1:8">
      <c r="A407" s="225" t="s">
        <v>86</v>
      </c>
      <c r="B407" s="590"/>
      <c r="C407" s="592">
        <f>'ZZZ-PG1.DBF'!H399</f>
        <v>0</v>
      </c>
      <c r="D407" s="593">
        <f>'ZZZ-PG1.DBF'!P399</f>
        <v>0</v>
      </c>
      <c r="E407" s="593">
        <f>'ZZZ-PG1.DBF'!Q399</f>
        <v>0</v>
      </c>
      <c r="F407" s="593">
        <f>'ZZZ-PG1.DBF'!R399</f>
        <v>0</v>
      </c>
      <c r="G407" s="292"/>
    </row>
    <row r="408" spans="1:8">
      <c r="A408" s="225" t="s">
        <v>87</v>
      </c>
      <c r="B408" s="590"/>
      <c r="C408" s="592">
        <f>'ZZZ-PG1.DBF'!H400</f>
        <v>0</v>
      </c>
      <c r="D408" s="593">
        <f>'ZZZ-PG1.DBF'!P400</f>
        <v>0</v>
      </c>
      <c r="E408" s="593">
        <f>'ZZZ-PG1.DBF'!Q400</f>
        <v>0</v>
      </c>
      <c r="F408" s="593">
        <f>'ZZZ-PG1.DBF'!R400</f>
        <v>0</v>
      </c>
      <c r="G408" s="292"/>
    </row>
    <row r="409" spans="1:8" ht="21.75" customHeight="1">
      <c r="A409" s="225" t="s">
        <v>88</v>
      </c>
      <c r="B409" s="590"/>
      <c r="C409" s="592">
        <f>'ZZZ-PG1.DBF'!H401</f>
        <v>0</v>
      </c>
      <c r="D409" s="593">
        <f>'ZZZ-PG1.DBF'!P401</f>
        <v>0</v>
      </c>
      <c r="E409" s="593">
        <f>'ZZZ-PG1.DBF'!Q401</f>
        <v>0</v>
      </c>
      <c r="F409" s="593">
        <f>'ZZZ-PG1.DBF'!R401</f>
        <v>0</v>
      </c>
      <c r="G409" s="292"/>
    </row>
    <row r="410" spans="1:8">
      <c r="A410" s="589" t="s">
        <v>112</v>
      </c>
      <c r="B410" s="590"/>
      <c r="C410" s="592">
        <f>'ZZZ-PG1.DBF'!H402</f>
        <v>0</v>
      </c>
      <c r="D410" s="594">
        <f>'ZZZ-PG1.DBF'!P402</f>
        <v>0</v>
      </c>
      <c r="E410" s="594">
        <f>'ZZZ-PG1.DBF'!Q402</f>
        <v>0</v>
      </c>
      <c r="F410" s="594">
        <f>'ZZZ-PG1.DBF'!R402</f>
        <v>0</v>
      </c>
      <c r="G410" s="292"/>
    </row>
    <row r="411" spans="1:8">
      <c r="A411" s="589" t="s">
        <v>769</v>
      </c>
      <c r="B411" s="590" t="s">
        <v>670</v>
      </c>
      <c r="C411" s="592"/>
      <c r="D411" s="593"/>
      <c r="E411" s="593"/>
      <c r="F411" s="593"/>
      <c r="G411" s="292"/>
    </row>
    <row r="412" spans="1:8">
      <c r="A412" s="564" t="s">
        <v>67</v>
      </c>
      <c r="B412" s="591"/>
      <c r="C412" s="592"/>
      <c r="D412" s="593"/>
      <c r="E412" s="593"/>
      <c r="F412" s="593"/>
      <c r="G412" s="292"/>
    </row>
    <row r="413" spans="1:8">
      <c r="A413" s="595" t="s">
        <v>89</v>
      </c>
      <c r="B413" s="596"/>
      <c r="C413" s="592">
        <f>'ZZZ-PG1.DBF'!H405</f>
        <v>0</v>
      </c>
      <c r="D413" s="593">
        <f>'ZZZ-PG1.DBF'!P405</f>
        <v>0</v>
      </c>
      <c r="E413" s="593">
        <f>'ZZZ-PG1.DBF'!Q405</f>
        <v>0</v>
      </c>
      <c r="F413" s="593">
        <f>'ZZZ-PG1.DBF'!R405</f>
        <v>0</v>
      </c>
      <c r="G413" s="292"/>
    </row>
    <row r="414" spans="1:8">
      <c r="A414" s="566" t="s">
        <v>90</v>
      </c>
      <c r="B414" s="596"/>
      <c r="C414" s="592">
        <f>'ZZZ-PG1.DBF'!H406</f>
        <v>0</v>
      </c>
      <c r="D414" s="593">
        <f>'ZZZ-PG1.DBF'!P406</f>
        <v>0</v>
      </c>
      <c r="E414" s="593">
        <f>'ZZZ-PG1.DBF'!Q406</f>
        <v>0</v>
      </c>
      <c r="F414" s="593">
        <f>'ZZZ-PG1.DBF'!R406</f>
        <v>0</v>
      </c>
      <c r="G414" s="292"/>
    </row>
    <row r="415" spans="1:8" ht="24" customHeight="1">
      <c r="A415" s="597" t="s">
        <v>91</v>
      </c>
      <c r="B415" s="596"/>
      <c r="C415" s="592">
        <f>'ZZZ-PG1.DBF'!H407</f>
        <v>0</v>
      </c>
      <c r="D415" s="594">
        <f>'ZZZ-PG1.DBF'!P407</f>
        <v>0</v>
      </c>
      <c r="E415" s="594">
        <f>'ZZZ-PG1.DBF'!Q407</f>
        <v>0</v>
      </c>
      <c r="F415" s="594">
        <f>'ZZZ-PG1.DBF'!R407</f>
        <v>0</v>
      </c>
      <c r="G415" s="292"/>
    </row>
    <row r="416" spans="1:8">
      <c r="A416" s="597"/>
      <c r="B416" s="596"/>
      <c r="C416" s="598"/>
      <c r="D416" s="593"/>
      <c r="E416" s="593"/>
      <c r="F416" s="593"/>
      <c r="G416" s="292"/>
    </row>
    <row r="417" spans="1:7">
      <c r="A417" s="599" t="s">
        <v>92</v>
      </c>
      <c r="B417" s="600"/>
      <c r="C417" s="598"/>
      <c r="D417" s="593"/>
      <c r="E417" s="593"/>
      <c r="F417" s="593"/>
      <c r="G417" s="292"/>
    </row>
    <row r="418" spans="1:7">
      <c r="A418" s="566" t="s">
        <v>93</v>
      </c>
      <c r="B418" s="596"/>
      <c r="C418" s="592">
        <f>'ZZZ-PG1.DBF'!H410</f>
        <v>0</v>
      </c>
      <c r="D418" s="593">
        <f>'ZZZ-PG1.DBF'!P410</f>
        <v>0</v>
      </c>
      <c r="E418" s="593">
        <f>'ZZZ-PG1.DBF'!Q410</f>
        <v>0</v>
      </c>
      <c r="F418" s="593">
        <f>'ZZZ-PG1.DBF'!R410</f>
        <v>0</v>
      </c>
      <c r="G418" s="292"/>
    </row>
    <row r="419" spans="1:7">
      <c r="A419" s="601" t="s">
        <v>94</v>
      </c>
      <c r="B419" s="596"/>
      <c r="C419" s="592">
        <f>'ZZZ-PG1.DBF'!H411</f>
        <v>0</v>
      </c>
      <c r="D419" s="593">
        <f>'ZZZ-PG1.DBF'!P411</f>
        <v>0</v>
      </c>
      <c r="E419" s="593">
        <f>'ZZZ-PG1.DBF'!Q411</f>
        <v>0</v>
      </c>
      <c r="F419" s="593">
        <f>'ZZZ-PG1.DBF'!R411</f>
        <v>0</v>
      </c>
      <c r="G419" s="292"/>
    </row>
    <row r="420" spans="1:7">
      <c r="A420" s="567" t="s">
        <v>95</v>
      </c>
      <c r="B420" s="596"/>
      <c r="C420" s="592">
        <f>'ZZZ-PG1.DBF'!H412</f>
        <v>0</v>
      </c>
      <c r="D420" s="593">
        <f>'ZZZ-PG1.DBF'!P412</f>
        <v>0</v>
      </c>
      <c r="E420" s="593">
        <f>'ZZZ-PG1.DBF'!Q412</f>
        <v>0</v>
      </c>
      <c r="F420" s="593">
        <f>'ZZZ-PG1.DBF'!R412</f>
        <v>0</v>
      </c>
      <c r="G420" s="292"/>
    </row>
    <row r="421" spans="1:7">
      <c r="A421" s="225" t="s">
        <v>96</v>
      </c>
      <c r="B421" s="590"/>
      <c r="C421" s="592">
        <f>'ZZZ-PG1.DBF'!H413</f>
        <v>0</v>
      </c>
      <c r="D421" s="593">
        <f>'ZZZ-PG1.DBF'!P413</f>
        <v>0</v>
      </c>
      <c r="E421" s="593">
        <f>'ZZZ-PG1.DBF'!Q413</f>
        <v>0</v>
      </c>
      <c r="F421" s="593">
        <f>'ZZZ-PG1.DBF'!R413</f>
        <v>0</v>
      </c>
      <c r="G421" s="292"/>
    </row>
    <row r="422" spans="1:7">
      <c r="A422" s="225" t="s">
        <v>97</v>
      </c>
      <c r="B422" s="590"/>
      <c r="C422" s="592">
        <f>'ZZZ-PG1.DBF'!H414</f>
        <v>0</v>
      </c>
      <c r="D422" s="593">
        <f>'ZZZ-PG1.DBF'!P414</f>
        <v>0</v>
      </c>
      <c r="E422" s="593">
        <f>'ZZZ-PG1.DBF'!Q414</f>
        <v>0</v>
      </c>
      <c r="F422" s="593">
        <f>'ZZZ-PG1.DBF'!R414</f>
        <v>0</v>
      </c>
      <c r="G422" s="292"/>
    </row>
    <row r="423" spans="1:7">
      <c r="A423" s="569" t="s">
        <v>474</v>
      </c>
      <c r="B423" s="590"/>
      <c r="C423" s="592">
        <f>'ZZZ-PG1.DBF'!H415</f>
        <v>0</v>
      </c>
      <c r="D423" s="593">
        <f>'ZZZ-PG1.DBF'!P415</f>
        <v>0</v>
      </c>
      <c r="E423" s="593">
        <f>'ZZZ-PG1.DBF'!Q415</f>
        <v>0</v>
      </c>
      <c r="F423" s="593">
        <f>'ZZZ-PG1.DBF'!R415</f>
        <v>0</v>
      </c>
      <c r="G423" s="292"/>
    </row>
    <row r="424" spans="1:7">
      <c r="A424" s="589" t="s">
        <v>98</v>
      </c>
      <c r="B424" s="590"/>
      <c r="C424" s="592">
        <f>'ZZZ-PG1.DBF'!H416</f>
        <v>0</v>
      </c>
      <c r="D424" s="594">
        <f>'ZZZ-PG1.DBF'!P416</f>
        <v>0</v>
      </c>
      <c r="E424" s="594">
        <f>'ZZZ-PG1.DBF'!Q416</f>
        <v>0</v>
      </c>
      <c r="F424" s="594">
        <f>'ZZZ-PG1.DBF'!R416</f>
        <v>0</v>
      </c>
      <c r="G424" s="292"/>
    </row>
    <row r="425" spans="1:7">
      <c r="A425" s="589"/>
      <c r="B425" s="590"/>
      <c r="C425" s="592"/>
      <c r="D425" s="593"/>
      <c r="E425" s="593"/>
      <c r="F425" s="593"/>
      <c r="G425" s="292"/>
    </row>
    <row r="426" spans="1:7">
      <c r="A426" s="564" t="s">
        <v>68</v>
      </c>
      <c r="B426" s="591"/>
      <c r="C426" s="592"/>
      <c r="D426" s="593"/>
      <c r="E426" s="593"/>
      <c r="F426" s="593"/>
      <c r="G426" s="292"/>
    </row>
    <row r="427" spans="1:7">
      <c r="A427" s="225" t="s">
        <v>99</v>
      </c>
      <c r="B427" s="590"/>
      <c r="C427" s="592">
        <f>'ZZZ-PG1.DBF'!H419</f>
        <v>0</v>
      </c>
      <c r="D427" s="593">
        <f>'ZZZ-PG1.DBF'!P419</f>
        <v>0</v>
      </c>
      <c r="E427" s="593">
        <f>'ZZZ-PG1.DBF'!Q419</f>
        <v>0</v>
      </c>
      <c r="F427" s="593">
        <f>'ZZZ-PG1.DBF'!R419</f>
        <v>0</v>
      </c>
      <c r="G427" s="292"/>
    </row>
    <row r="428" spans="1:7">
      <c r="A428" s="225" t="s">
        <v>100</v>
      </c>
      <c r="B428" s="590"/>
      <c r="C428" s="592">
        <f>'ZZZ-PG1.DBF'!H420</f>
        <v>0</v>
      </c>
      <c r="D428" s="593">
        <f>'ZZZ-PG1.DBF'!P420</f>
        <v>0</v>
      </c>
      <c r="E428" s="593">
        <f>'ZZZ-PG1.DBF'!Q420</f>
        <v>0</v>
      </c>
      <c r="F428" s="593">
        <f>'ZZZ-PG1.DBF'!R420</f>
        <v>0</v>
      </c>
      <c r="G428" s="292"/>
    </row>
    <row r="429" spans="1:7">
      <c r="A429" s="225" t="s">
        <v>101</v>
      </c>
      <c r="B429" s="590"/>
      <c r="C429" s="592">
        <f>'ZZZ-PG1.DBF'!H421</f>
        <v>0</v>
      </c>
      <c r="D429" s="593">
        <f>'ZZZ-PG1.DBF'!P421</f>
        <v>0</v>
      </c>
      <c r="E429" s="593">
        <f>'ZZZ-PG1.DBF'!Q421</f>
        <v>0</v>
      </c>
      <c r="F429" s="593">
        <f>'ZZZ-PG1.DBF'!R421</f>
        <v>0</v>
      </c>
      <c r="G429" s="292"/>
    </row>
    <row r="430" spans="1:7">
      <c r="A430" s="569" t="s">
        <v>476</v>
      </c>
      <c r="B430" s="590"/>
      <c r="C430" s="592">
        <f>'ZZZ-PG1.DBF'!H422</f>
        <v>0</v>
      </c>
      <c r="D430" s="593">
        <f>'ZZZ-PG1.DBF'!P422</f>
        <v>0</v>
      </c>
      <c r="E430" s="593">
        <f>'ZZZ-PG1.DBF'!Q422</f>
        <v>0</v>
      </c>
      <c r="F430" s="593">
        <f>'ZZZ-PG1.DBF'!R422</f>
        <v>0</v>
      </c>
      <c r="G430" s="292"/>
    </row>
    <row r="431" spans="1:7">
      <c r="A431" s="569" t="s">
        <v>585</v>
      </c>
      <c r="B431" s="590"/>
      <c r="C431" s="592">
        <f>'ZZZ-PG1.DBF'!H423</f>
        <v>0</v>
      </c>
      <c r="D431" s="593">
        <f>'ZZZ-PG1.DBF'!P423</f>
        <v>0</v>
      </c>
      <c r="E431" s="593">
        <f>'ZZZ-PG1.DBF'!Q423</f>
        <v>0</v>
      </c>
      <c r="F431" s="593">
        <f>'ZZZ-PG1.DBF'!R423</f>
        <v>0</v>
      </c>
      <c r="G431" s="292"/>
    </row>
    <row r="432" spans="1:7">
      <c r="A432" s="569" t="s">
        <v>477</v>
      </c>
      <c r="B432" s="590"/>
      <c r="C432" s="592">
        <f>'ZZZ-PG1.DBF'!H424</f>
        <v>0</v>
      </c>
      <c r="D432" s="593">
        <f>'ZZZ-PG1.DBF'!P424</f>
        <v>0</v>
      </c>
      <c r="E432" s="593">
        <f>'ZZZ-PG1.DBF'!Q424</f>
        <v>0</v>
      </c>
      <c r="F432" s="593">
        <f>'ZZZ-PG1.DBF'!R424</f>
        <v>0</v>
      </c>
      <c r="G432" s="292"/>
    </row>
    <row r="433" spans="1:7">
      <c r="A433" s="589" t="s">
        <v>102</v>
      </c>
      <c r="B433" s="590"/>
      <c r="C433" s="592">
        <f>'ZZZ-PG1.DBF'!H425</f>
        <v>0</v>
      </c>
      <c r="D433" s="594">
        <f>'ZZZ-PG1.DBF'!P425</f>
        <v>0</v>
      </c>
      <c r="E433" s="594">
        <f>'ZZZ-PG1.DBF'!Q425</f>
        <v>0</v>
      </c>
      <c r="F433" s="594">
        <f>'ZZZ-PG1.DBF'!R425</f>
        <v>0</v>
      </c>
      <c r="G433" s="292"/>
    </row>
    <row r="434" spans="1:7">
      <c r="A434" s="589"/>
      <c r="B434" s="590"/>
      <c r="C434" s="592"/>
      <c r="D434" s="603"/>
      <c r="E434" s="593"/>
      <c r="F434" s="593"/>
      <c r="G434" s="292"/>
    </row>
    <row r="435" spans="1:7">
      <c r="A435" s="564" t="s">
        <v>69</v>
      </c>
      <c r="B435" s="591"/>
      <c r="C435" s="592"/>
      <c r="D435" s="603"/>
      <c r="E435" s="593"/>
      <c r="F435" s="593"/>
      <c r="G435" s="292"/>
    </row>
    <row r="436" spans="1:7">
      <c r="A436" s="225" t="s">
        <v>103</v>
      </c>
      <c r="B436" s="590"/>
      <c r="C436" s="592">
        <f>'ZZZ-PG1.DBF'!H428</f>
        <v>0</v>
      </c>
      <c r="D436" s="593">
        <f>'ZZZ-PG1.DBF'!P428</f>
        <v>0</v>
      </c>
      <c r="E436" s="593">
        <f>'ZZZ-PG1.DBF'!Q428</f>
        <v>0</v>
      </c>
      <c r="F436" s="593">
        <f>'ZZZ-PG1.DBF'!R428</f>
        <v>0</v>
      </c>
      <c r="G436" s="292"/>
    </row>
    <row r="437" spans="1:7">
      <c r="A437" s="225" t="s">
        <v>104</v>
      </c>
      <c r="B437" s="590"/>
      <c r="C437" s="592">
        <f>'ZZZ-PG1.DBF'!H429</f>
        <v>0</v>
      </c>
      <c r="D437" s="593">
        <f>'ZZZ-PG1.DBF'!P429</f>
        <v>0</v>
      </c>
      <c r="E437" s="593">
        <f>'ZZZ-PG1.DBF'!Q429</f>
        <v>0</v>
      </c>
      <c r="F437" s="593">
        <f>'ZZZ-PG1.DBF'!R429</f>
        <v>0</v>
      </c>
      <c r="G437" s="292"/>
    </row>
    <row r="438" spans="1:7">
      <c r="A438" s="225" t="s">
        <v>105</v>
      </c>
      <c r="B438" s="590"/>
      <c r="C438" s="592">
        <f>'ZZZ-PG1.DBF'!H430</f>
        <v>0</v>
      </c>
      <c r="D438" s="593">
        <f>'ZZZ-PG1.DBF'!P430</f>
        <v>0</v>
      </c>
      <c r="E438" s="593">
        <f>'ZZZ-PG1.DBF'!Q430</f>
        <v>0</v>
      </c>
      <c r="F438" s="593">
        <f>'ZZZ-PG1.DBF'!R430</f>
        <v>0</v>
      </c>
      <c r="G438" s="292"/>
    </row>
    <row r="439" spans="1:7">
      <c r="A439" s="225" t="s">
        <v>106</v>
      </c>
      <c r="B439" s="590"/>
      <c r="C439" s="592">
        <f>'ZZZ-PG1.DBF'!H431</f>
        <v>0</v>
      </c>
      <c r="D439" s="593">
        <f>'ZZZ-PG1.DBF'!P431</f>
        <v>0</v>
      </c>
      <c r="E439" s="593">
        <f>'ZZZ-PG1.DBF'!Q431</f>
        <v>0</v>
      </c>
      <c r="F439" s="593">
        <f>'ZZZ-PG1.DBF'!R431</f>
        <v>0</v>
      </c>
      <c r="G439" s="292"/>
    </row>
    <row r="440" spans="1:7">
      <c r="A440" s="569" t="s">
        <v>586</v>
      </c>
      <c r="B440" s="590"/>
      <c r="C440" s="592">
        <f>'ZZZ-PG1.DBF'!H432</f>
        <v>0</v>
      </c>
      <c r="D440" s="593">
        <f>'ZZZ-PG1.DBF'!P432</f>
        <v>0</v>
      </c>
      <c r="E440" s="593">
        <f>'ZZZ-PG1.DBF'!Q432</f>
        <v>0</v>
      </c>
      <c r="F440" s="593">
        <f>'ZZZ-PG1.DBF'!R432</f>
        <v>0</v>
      </c>
      <c r="G440" s="292"/>
    </row>
    <row r="441" spans="1:7">
      <c r="A441" s="225" t="s">
        <v>379</v>
      </c>
      <c r="B441" s="590"/>
      <c r="C441" s="592">
        <f>'ZZZ-PG1.DBF'!H433</f>
        <v>0</v>
      </c>
      <c r="D441" s="593">
        <f>'ZZZ-PG1.DBF'!P433</f>
        <v>0</v>
      </c>
      <c r="E441" s="593">
        <f>'ZZZ-PG1.DBF'!Q433</f>
        <v>0</v>
      </c>
      <c r="F441" s="593">
        <f>'ZZZ-PG1.DBF'!R433</f>
        <v>0</v>
      </c>
      <c r="G441" s="292"/>
    </row>
    <row r="442" spans="1:7">
      <c r="A442" s="569" t="s">
        <v>590</v>
      </c>
      <c r="B442" s="590"/>
      <c r="C442" s="592">
        <f>'ZZZ-PG1.DBF'!H434</f>
        <v>0</v>
      </c>
      <c r="D442" s="593">
        <f>'ZZZ-PG1.DBF'!P434</f>
        <v>0</v>
      </c>
      <c r="E442" s="593">
        <f>'ZZZ-PG1.DBF'!Q434</f>
        <v>0</v>
      </c>
      <c r="F442" s="593">
        <f>'ZZZ-PG1.DBF'!R434</f>
        <v>0</v>
      </c>
      <c r="G442" s="292"/>
    </row>
    <row r="443" spans="1:7">
      <c r="A443" s="571" t="s">
        <v>589</v>
      </c>
      <c r="B443" s="604"/>
      <c r="C443" s="592">
        <f>'ZZZ-PG1.DBF'!H435</f>
        <v>0</v>
      </c>
      <c r="D443" s="593">
        <f>'ZZZ-PG1.DBF'!P435</f>
        <v>0</v>
      </c>
      <c r="E443" s="593">
        <f>'ZZZ-PG1.DBF'!Q435</f>
        <v>0</v>
      </c>
      <c r="F443" s="593">
        <f>'ZZZ-PG1.DBF'!R435</f>
        <v>0</v>
      </c>
      <c r="G443" s="292"/>
    </row>
    <row r="444" spans="1:7">
      <c r="A444" s="572" t="s">
        <v>361</v>
      </c>
      <c r="B444" s="605"/>
      <c r="C444" s="592">
        <f>'ZZZ-PG1.DBF'!H436</f>
        <v>0</v>
      </c>
      <c r="D444" s="593">
        <f>'ZZZ-PG1.DBF'!P436</f>
        <v>0</v>
      </c>
      <c r="E444" s="593">
        <f>'ZZZ-PG1.DBF'!Q436</f>
        <v>0</v>
      </c>
      <c r="F444" s="593">
        <f>'ZZZ-PG1.DBF'!R436</f>
        <v>0</v>
      </c>
      <c r="G444" s="292"/>
    </row>
    <row r="445" spans="1:7">
      <c r="A445" s="589" t="s">
        <v>216</v>
      </c>
      <c r="B445" s="590"/>
      <c r="C445" s="606">
        <f>'ZZZ-PG1.DBF'!H437</f>
        <v>0</v>
      </c>
      <c r="D445" s="594">
        <f>'ZZZ-PG1.DBF'!P437</f>
        <v>0</v>
      </c>
      <c r="E445" s="594">
        <f>'ZZZ-PG1.DBF'!Q437</f>
        <v>0</v>
      </c>
      <c r="F445" s="594">
        <f>'ZZZ-PG1.DBF'!R437</f>
        <v>0</v>
      </c>
      <c r="G445" s="292"/>
    </row>
    <row r="446" spans="1:7" ht="15.75" thickBot="1">
      <c r="A446" s="589" t="s">
        <v>334</v>
      </c>
      <c r="B446" s="590"/>
      <c r="C446" s="607">
        <f>'ZZZ-PG1.DBF'!H438</f>
        <v>0</v>
      </c>
      <c r="D446" s="608">
        <f>'ZZZ-PG1.DBF'!P438</f>
        <v>0</v>
      </c>
      <c r="E446" s="608">
        <f>'ZZZ-PG1.DBF'!Q438</f>
        <v>0</v>
      </c>
      <c r="F446" s="608">
        <f>'ZZZ-PG1.DBF'!R438</f>
        <v>0</v>
      </c>
      <c r="G446" s="292"/>
    </row>
    <row r="447" spans="1:7" ht="30">
      <c r="A447" s="589" t="s">
        <v>770</v>
      </c>
      <c r="B447" s="590" t="s">
        <v>671</v>
      </c>
      <c r="C447" s="592"/>
      <c r="D447" s="593"/>
      <c r="E447" s="593"/>
      <c r="F447" s="593"/>
      <c r="G447" s="292"/>
    </row>
    <row r="448" spans="1:7">
      <c r="A448" s="564" t="s">
        <v>70</v>
      </c>
      <c r="B448" s="591"/>
      <c r="C448" s="592"/>
      <c r="D448" s="593"/>
      <c r="E448" s="593"/>
      <c r="F448" s="593"/>
      <c r="G448" s="292"/>
    </row>
    <row r="449" spans="1:7">
      <c r="A449" s="225" t="s">
        <v>107</v>
      </c>
      <c r="B449" s="590"/>
      <c r="C449" s="592">
        <f>'ZZZ-PG1.DBF'!H441</f>
        <v>0</v>
      </c>
      <c r="D449" s="593">
        <f>'ZZZ-PG1.DBF'!P441</f>
        <v>0</v>
      </c>
      <c r="E449" s="593">
        <f>'ZZZ-PG1.DBF'!Q441</f>
        <v>0</v>
      </c>
      <c r="F449" s="593">
        <f>'ZZZ-PG1.DBF'!R441</f>
        <v>0</v>
      </c>
      <c r="G449" s="292"/>
    </row>
    <row r="450" spans="1:7">
      <c r="A450" s="569" t="s">
        <v>588</v>
      </c>
      <c r="B450" s="590"/>
      <c r="C450" s="592">
        <f>'ZZZ-PG1.DBF'!H442</f>
        <v>0</v>
      </c>
      <c r="D450" s="593">
        <f>'ZZZ-PG1.DBF'!P442</f>
        <v>0</v>
      </c>
      <c r="E450" s="593">
        <f>'ZZZ-PG1.DBF'!Q442</f>
        <v>0</v>
      </c>
      <c r="F450" s="593">
        <f>'ZZZ-PG1.DBF'!R442</f>
        <v>0</v>
      </c>
      <c r="G450" s="292"/>
    </row>
    <row r="451" spans="1:7">
      <c r="A451" s="225" t="s">
        <v>108</v>
      </c>
      <c r="B451" s="590"/>
      <c r="C451" s="592">
        <f>'ZZZ-PG1.DBF'!H443</f>
        <v>0</v>
      </c>
      <c r="D451" s="593">
        <f>'ZZZ-PG1.DBF'!P443</f>
        <v>0</v>
      </c>
      <c r="E451" s="593">
        <f>'ZZZ-PG1.DBF'!Q443</f>
        <v>0</v>
      </c>
      <c r="F451" s="593">
        <f>'ZZZ-PG1.DBF'!R443</f>
        <v>0</v>
      </c>
      <c r="G451" s="292"/>
    </row>
    <row r="452" spans="1:7">
      <c r="A452" s="225" t="s">
        <v>109</v>
      </c>
      <c r="B452" s="590"/>
      <c r="C452" s="592">
        <f>'ZZZ-PG1.DBF'!H444</f>
        <v>0</v>
      </c>
      <c r="D452" s="593">
        <f>'ZZZ-PG1.DBF'!P444</f>
        <v>0</v>
      </c>
      <c r="E452" s="593">
        <f>'ZZZ-PG1.DBF'!Q444</f>
        <v>0</v>
      </c>
      <c r="F452" s="593">
        <f>'ZZZ-PG1.DBF'!R444</f>
        <v>0</v>
      </c>
      <c r="G452" s="292"/>
    </row>
    <row r="453" spans="1:7">
      <c r="A453" s="225" t="s">
        <v>110</v>
      </c>
      <c r="B453" s="590"/>
      <c r="C453" s="592">
        <f>'ZZZ-PG1.DBF'!H445</f>
        <v>0</v>
      </c>
      <c r="D453" s="593">
        <f>'ZZZ-PG1.DBF'!P445</f>
        <v>0</v>
      </c>
      <c r="E453" s="593">
        <f>'ZZZ-PG1.DBF'!Q445</f>
        <v>0</v>
      </c>
      <c r="F453" s="593">
        <f>'ZZZ-PG1.DBF'!R445</f>
        <v>0</v>
      </c>
      <c r="G453" s="292"/>
    </row>
    <row r="454" spans="1:7">
      <c r="A454" s="225" t="s">
        <v>111</v>
      </c>
      <c r="B454" s="590"/>
      <c r="C454" s="592">
        <f>'ZZZ-PG1.DBF'!H446</f>
        <v>0</v>
      </c>
      <c r="D454" s="593">
        <f>'ZZZ-PG1.DBF'!P446</f>
        <v>0</v>
      </c>
      <c r="E454" s="593">
        <f>'ZZZ-PG1.DBF'!Q446</f>
        <v>0</v>
      </c>
      <c r="F454" s="593">
        <f>'ZZZ-PG1.DBF'!R446</f>
        <v>0</v>
      </c>
      <c r="G454" s="292"/>
    </row>
    <row r="455" spans="1:7">
      <c r="A455" s="569" t="s">
        <v>591</v>
      </c>
      <c r="B455" s="590"/>
      <c r="C455" s="592">
        <f>'ZZZ-PG1.DBF'!H447</f>
        <v>0</v>
      </c>
      <c r="D455" s="593">
        <f>'ZZZ-PG1.DBF'!P447</f>
        <v>0</v>
      </c>
      <c r="E455" s="593">
        <f>'ZZZ-PG1.DBF'!Q447</f>
        <v>0</v>
      </c>
      <c r="F455" s="593">
        <f>'ZZZ-PG1.DBF'!R447</f>
        <v>0</v>
      </c>
      <c r="G455" s="292"/>
    </row>
    <row r="456" spans="1:7">
      <c r="A456" s="569" t="s">
        <v>592</v>
      </c>
      <c r="B456" s="590"/>
      <c r="C456" s="592">
        <f>'ZZZ-PG1.DBF'!H448</f>
        <v>0</v>
      </c>
      <c r="D456" s="593">
        <f>'ZZZ-PG1.DBF'!P448</f>
        <v>0</v>
      </c>
      <c r="E456" s="593">
        <f>'ZZZ-PG1.DBF'!Q448</f>
        <v>0</v>
      </c>
      <c r="F456" s="593">
        <f>'ZZZ-PG1.DBF'!R448</f>
        <v>0</v>
      </c>
      <c r="G456" s="292"/>
    </row>
    <row r="457" spans="1:7">
      <c r="A457" s="589" t="s">
        <v>112</v>
      </c>
      <c r="B457" s="590"/>
      <c r="C457" s="592">
        <f>'ZZZ-PG1.DBF'!H449</f>
        <v>0</v>
      </c>
      <c r="D457" s="594">
        <f>'ZZZ-PG1.DBF'!P449</f>
        <v>0</v>
      </c>
      <c r="E457" s="594">
        <f>'ZZZ-PG1.DBF'!Q449</f>
        <v>0</v>
      </c>
      <c r="F457" s="594">
        <f>'ZZZ-PG1.DBF'!R449</f>
        <v>0</v>
      </c>
      <c r="G457" s="292"/>
    </row>
    <row r="458" spans="1:7">
      <c r="A458" s="589"/>
      <c r="B458" s="590"/>
      <c r="C458" s="592"/>
      <c r="D458" s="593"/>
      <c r="E458" s="593"/>
      <c r="F458" s="593"/>
      <c r="G458" s="292"/>
    </row>
    <row r="459" spans="1:7">
      <c r="A459" s="564" t="s">
        <v>575</v>
      </c>
      <c r="B459" s="591"/>
      <c r="C459" s="592"/>
      <c r="D459" s="593"/>
      <c r="E459" s="593"/>
      <c r="F459" s="593"/>
      <c r="G459" s="292"/>
    </row>
    <row r="460" spans="1:7">
      <c r="A460" s="225" t="s">
        <v>113</v>
      </c>
      <c r="B460" s="590"/>
      <c r="C460" s="592">
        <f>'ZZZ-PG1.DBF'!H452</f>
        <v>0</v>
      </c>
      <c r="D460" s="593">
        <f>'ZZZ-PG1.DBF'!P452</f>
        <v>0</v>
      </c>
      <c r="E460" s="593">
        <f>'ZZZ-PG1.DBF'!Q452</f>
        <v>0</v>
      </c>
      <c r="F460" s="593">
        <f>'ZZZ-PG1.DBF'!R452</f>
        <v>0</v>
      </c>
      <c r="G460" s="292"/>
    </row>
    <row r="461" spans="1:7">
      <c r="A461" s="569" t="s">
        <v>479</v>
      </c>
      <c r="B461" s="590"/>
      <c r="C461" s="592">
        <f>'ZZZ-PG1.DBF'!H453</f>
        <v>0</v>
      </c>
      <c r="D461" s="593">
        <f>'ZZZ-PG1.DBF'!P453</f>
        <v>0</v>
      </c>
      <c r="E461" s="593">
        <f>'ZZZ-PG1.DBF'!Q453</f>
        <v>0</v>
      </c>
      <c r="F461" s="593">
        <f>'ZZZ-PG1.DBF'!R453</f>
        <v>0</v>
      </c>
      <c r="G461" s="292"/>
    </row>
    <row r="462" spans="1:7">
      <c r="A462" s="569" t="s">
        <v>593</v>
      </c>
      <c r="B462" s="590"/>
      <c r="C462" s="592">
        <f>'ZZZ-PG1.DBF'!H454</f>
        <v>0</v>
      </c>
      <c r="D462" s="593">
        <f>'ZZZ-PG1.DBF'!P454</f>
        <v>0</v>
      </c>
      <c r="E462" s="593">
        <f>'ZZZ-PG1.DBF'!Q454</f>
        <v>0</v>
      </c>
      <c r="F462" s="593">
        <f>'ZZZ-PG1.DBF'!R454</f>
        <v>0</v>
      </c>
      <c r="G462" s="292"/>
    </row>
    <row r="463" spans="1:7">
      <c r="A463" s="589" t="s">
        <v>112</v>
      </c>
      <c r="B463" s="590"/>
      <c r="C463" s="606">
        <f>'ZZZ-PG1.DBF'!H455</f>
        <v>0</v>
      </c>
      <c r="D463" s="594">
        <f>'ZZZ-PG1.DBF'!P455</f>
        <v>0</v>
      </c>
      <c r="E463" s="594">
        <f>'ZZZ-PG1.DBF'!Q455</f>
        <v>0</v>
      </c>
      <c r="F463" s="594">
        <f>'ZZZ-PG1.DBF'!R455</f>
        <v>0</v>
      </c>
      <c r="G463" s="292"/>
    </row>
    <row r="464" spans="1:7">
      <c r="A464" s="589"/>
      <c r="B464" s="590"/>
      <c r="C464" s="592"/>
      <c r="D464" s="593"/>
      <c r="E464" s="593"/>
      <c r="F464" s="593"/>
      <c r="G464" s="292"/>
    </row>
    <row r="465" spans="1:7" ht="15.75" thickBot="1">
      <c r="A465" s="589" t="s">
        <v>605</v>
      </c>
      <c r="B465" s="590"/>
      <c r="C465" s="607">
        <f>'ZZZ-PG1.DBF'!H457</f>
        <v>0</v>
      </c>
      <c r="D465" s="608">
        <f>'ZZZ-PG1.DBF'!P457</f>
        <v>0</v>
      </c>
      <c r="E465" s="608">
        <f>'ZZZ-PG1.DBF'!Q457</f>
        <v>0</v>
      </c>
      <c r="F465" s="608">
        <f>'ZZZ-PG1.DBF'!R457</f>
        <v>0</v>
      </c>
      <c r="G465" s="292"/>
    </row>
    <row r="466" spans="1:7">
      <c r="A466" s="225"/>
      <c r="B466" s="590"/>
      <c r="C466" s="592"/>
      <c r="D466" s="593"/>
      <c r="E466" s="593"/>
      <c r="F466" s="593"/>
      <c r="G466" s="292"/>
    </row>
    <row r="467" spans="1:7">
      <c r="A467" s="564" t="s">
        <v>3</v>
      </c>
      <c r="B467" s="591"/>
      <c r="C467" s="592"/>
      <c r="D467" s="593"/>
      <c r="E467" s="593"/>
      <c r="F467" s="593"/>
      <c r="G467" s="292"/>
    </row>
    <row r="468" spans="1:7">
      <c r="A468" s="225"/>
      <c r="B468" s="590"/>
      <c r="C468" s="592"/>
      <c r="D468" s="593"/>
      <c r="E468" s="593"/>
      <c r="F468" s="593"/>
      <c r="G468" s="292"/>
    </row>
    <row r="469" spans="1:7">
      <c r="A469" s="610" t="s">
        <v>114</v>
      </c>
      <c r="B469" s="611"/>
      <c r="C469" s="592"/>
      <c r="D469" s="593"/>
      <c r="E469" s="593"/>
      <c r="F469" s="593"/>
      <c r="G469" s="292"/>
    </row>
    <row r="470" spans="1:7">
      <c r="A470" s="610"/>
      <c r="B470" s="611"/>
      <c r="C470" s="592"/>
      <c r="D470" s="593"/>
      <c r="E470" s="593"/>
      <c r="F470" s="593"/>
      <c r="G470" s="292"/>
    </row>
    <row r="471" spans="1:7">
      <c r="A471" s="589" t="s">
        <v>319</v>
      </c>
      <c r="B471" s="590" t="s">
        <v>672</v>
      </c>
      <c r="C471" s="592"/>
      <c r="D471" s="593"/>
      <c r="E471" s="593"/>
      <c r="F471" s="593"/>
      <c r="G471" s="292"/>
    </row>
    <row r="472" spans="1:7">
      <c r="A472" s="225" t="s">
        <v>115</v>
      </c>
      <c r="B472" s="590"/>
      <c r="C472" s="592">
        <f>'ZZZ-PG1.DBF'!H464</f>
        <v>0</v>
      </c>
      <c r="D472" s="593">
        <f>'ZZZ-PG1.DBF'!P464</f>
        <v>0</v>
      </c>
      <c r="E472" s="593">
        <f>'ZZZ-PG1.DBF'!Q464</f>
        <v>0</v>
      </c>
      <c r="F472" s="593">
        <f>'ZZZ-PG1.DBF'!R464</f>
        <v>0</v>
      </c>
      <c r="G472" s="292"/>
    </row>
    <row r="473" spans="1:7">
      <c r="A473" s="225" t="s">
        <v>116</v>
      </c>
      <c r="B473" s="590"/>
      <c r="C473" s="592">
        <f>'ZZZ-PG1.DBF'!H465</f>
        <v>0</v>
      </c>
      <c r="D473" s="593">
        <f>'ZZZ-PG1.DBF'!P465</f>
        <v>0</v>
      </c>
      <c r="E473" s="593">
        <f>'ZZZ-PG1.DBF'!Q465</f>
        <v>0</v>
      </c>
      <c r="F473" s="593">
        <f>'ZZZ-PG1.DBF'!R465</f>
        <v>0</v>
      </c>
      <c r="G473" s="292"/>
    </row>
    <row r="474" spans="1:7">
      <c r="A474" s="225" t="s">
        <v>117</v>
      </c>
      <c r="B474" s="590"/>
      <c r="C474" s="592">
        <f>'ZZZ-PG1.DBF'!H466</f>
        <v>0</v>
      </c>
      <c r="D474" s="593">
        <f>'ZZZ-PG1.DBF'!P466</f>
        <v>0</v>
      </c>
      <c r="E474" s="593">
        <f>'ZZZ-PG1.DBF'!Q466</f>
        <v>0</v>
      </c>
      <c r="F474" s="593">
        <f>'ZZZ-PG1.DBF'!R466</f>
        <v>0</v>
      </c>
      <c r="G474" s="292"/>
    </row>
    <row r="475" spans="1:7">
      <c r="A475" s="292" t="s">
        <v>594</v>
      </c>
      <c r="B475" s="612"/>
      <c r="C475" s="592">
        <f>'ZZZ-PG1.DBF'!H467</f>
        <v>0</v>
      </c>
      <c r="D475" s="593">
        <f>'ZZZ-PG1.DBF'!P467</f>
        <v>0</v>
      </c>
      <c r="E475" s="593">
        <f>'ZZZ-PG1.DBF'!Q467</f>
        <v>0</v>
      </c>
      <c r="F475" s="593">
        <f>'ZZZ-PG1.DBF'!R467</f>
        <v>0</v>
      </c>
      <c r="G475" s="292"/>
    </row>
    <row r="476" spans="1:7">
      <c r="A476" s="569" t="s">
        <v>595</v>
      </c>
      <c r="B476" s="590"/>
      <c r="C476" s="592">
        <f>'ZZZ-PG1.DBF'!H468</f>
        <v>0</v>
      </c>
      <c r="D476" s="593">
        <f>'ZZZ-PG1.DBF'!P468</f>
        <v>0</v>
      </c>
      <c r="E476" s="593">
        <f>'ZZZ-PG1.DBF'!Q468</f>
        <v>0</v>
      </c>
      <c r="F476" s="593">
        <f>'ZZZ-PG1.DBF'!R468</f>
        <v>0</v>
      </c>
      <c r="G476" s="292"/>
    </row>
    <row r="477" spans="1:7">
      <c r="A477" s="569" t="s">
        <v>596</v>
      </c>
      <c r="B477" s="590"/>
      <c r="C477" s="592">
        <f>'ZZZ-PG1.DBF'!H469</f>
        <v>0</v>
      </c>
      <c r="D477" s="593">
        <f>'ZZZ-PG1.DBF'!P469</f>
        <v>0</v>
      </c>
      <c r="E477" s="593">
        <f>'ZZZ-PG1.DBF'!Q469</f>
        <v>0</v>
      </c>
      <c r="F477" s="593">
        <f>'ZZZ-PG1.DBF'!R469</f>
        <v>0</v>
      </c>
      <c r="G477" s="292"/>
    </row>
    <row r="478" spans="1:7">
      <c r="A478" s="589" t="s">
        <v>118</v>
      </c>
      <c r="B478" s="590"/>
      <c r="C478" s="592">
        <f>'ZZZ-PG1.DBF'!H470</f>
        <v>0</v>
      </c>
      <c r="D478" s="594">
        <f>'ZZZ-PG1.DBF'!P470</f>
        <v>0</v>
      </c>
      <c r="E478" s="594">
        <f>'ZZZ-PG1.DBF'!Q470</f>
        <v>0</v>
      </c>
      <c r="F478" s="594">
        <f>'ZZZ-PG1.DBF'!R470</f>
        <v>0</v>
      </c>
      <c r="G478" s="292"/>
    </row>
    <row r="479" spans="1:7">
      <c r="A479" s="589"/>
      <c r="B479" s="590"/>
      <c r="C479" s="592"/>
      <c r="D479" s="593"/>
      <c r="E479" s="593"/>
      <c r="F479" s="593"/>
      <c r="G479" s="292"/>
    </row>
    <row r="480" spans="1:7">
      <c r="A480" s="589" t="s">
        <v>229</v>
      </c>
      <c r="B480" s="590" t="s">
        <v>673</v>
      </c>
      <c r="C480" s="592"/>
      <c r="D480" s="593"/>
      <c r="E480" s="593"/>
      <c r="F480" s="593"/>
      <c r="G480" s="292"/>
    </row>
    <row r="481" spans="1:7">
      <c r="A481" s="225" t="s">
        <v>119</v>
      </c>
      <c r="B481" s="590"/>
      <c r="C481" s="592">
        <f>'ZZZ-PG1.DBF'!H473</f>
        <v>0</v>
      </c>
      <c r="D481" s="593">
        <f>'ZZZ-PG1.DBF'!P473</f>
        <v>0</v>
      </c>
      <c r="E481" s="593">
        <f>'ZZZ-PG1.DBF'!Q473</f>
        <v>0</v>
      </c>
      <c r="F481" s="593">
        <f>'ZZZ-PG1.DBF'!R473</f>
        <v>0</v>
      </c>
      <c r="G481" s="292"/>
    </row>
    <row r="482" spans="1:7">
      <c r="A482" s="225" t="s">
        <v>120</v>
      </c>
      <c r="B482" s="590"/>
      <c r="C482" s="592">
        <f>'ZZZ-PG1.DBF'!H474</f>
        <v>0</v>
      </c>
      <c r="D482" s="593">
        <f>'ZZZ-PG1.DBF'!P474</f>
        <v>0</v>
      </c>
      <c r="E482" s="593">
        <f>'ZZZ-PG1.DBF'!Q474</f>
        <v>0</v>
      </c>
      <c r="F482" s="593">
        <f>'ZZZ-PG1.DBF'!R474</f>
        <v>0</v>
      </c>
      <c r="G482" s="292"/>
    </row>
    <row r="483" spans="1:7">
      <c r="A483" s="225" t="s">
        <v>121</v>
      </c>
      <c r="B483" s="590"/>
      <c r="C483" s="592">
        <f>'ZZZ-PG1.DBF'!H475</f>
        <v>0</v>
      </c>
      <c r="D483" s="593">
        <f>'ZZZ-PG1.DBF'!P475</f>
        <v>0</v>
      </c>
      <c r="E483" s="593">
        <f>'ZZZ-PG1.DBF'!Q475</f>
        <v>0</v>
      </c>
      <c r="F483" s="593">
        <f>'ZZZ-PG1.DBF'!R475</f>
        <v>0</v>
      </c>
      <c r="G483" s="292"/>
    </row>
    <row r="484" spans="1:7">
      <c r="A484" s="225" t="s">
        <v>122</v>
      </c>
      <c r="B484" s="590"/>
      <c r="C484" s="592">
        <f>'ZZZ-PG1.DBF'!H476</f>
        <v>0</v>
      </c>
      <c r="D484" s="593">
        <f>'ZZZ-PG1.DBF'!P476</f>
        <v>0</v>
      </c>
      <c r="E484" s="593">
        <f>'ZZZ-PG1.DBF'!Q476</f>
        <v>0</v>
      </c>
      <c r="F484" s="593">
        <f>'ZZZ-PG1.DBF'!R476</f>
        <v>0</v>
      </c>
      <c r="G484" s="292"/>
    </row>
    <row r="485" spans="1:7">
      <c r="A485" s="225" t="s">
        <v>123</v>
      </c>
      <c r="B485" s="590"/>
      <c r="C485" s="592">
        <f>'ZZZ-PG1.DBF'!H477</f>
        <v>0</v>
      </c>
      <c r="D485" s="593">
        <f>'ZZZ-PG1.DBF'!P477</f>
        <v>0</v>
      </c>
      <c r="E485" s="593">
        <f>'ZZZ-PG1.DBF'!Q477</f>
        <v>0</v>
      </c>
      <c r="F485" s="593">
        <f>'ZZZ-PG1.DBF'!R477</f>
        <v>0</v>
      </c>
      <c r="G485" s="292"/>
    </row>
    <row r="486" spans="1:7">
      <c r="A486" s="292" t="s">
        <v>597</v>
      </c>
      <c r="B486" s="612"/>
      <c r="C486" s="592">
        <f>'ZZZ-PG1.DBF'!H478</f>
        <v>0</v>
      </c>
      <c r="D486" s="593">
        <f>'ZZZ-PG1.DBF'!P478</f>
        <v>0</v>
      </c>
      <c r="E486" s="593">
        <f>'ZZZ-PG1.DBF'!Q478</f>
        <v>0</v>
      </c>
      <c r="F486" s="593">
        <f>'ZZZ-PG1.DBF'!R478</f>
        <v>0</v>
      </c>
      <c r="G486" s="292"/>
    </row>
    <row r="487" spans="1:7">
      <c r="A487" s="569" t="s">
        <v>598</v>
      </c>
      <c r="B487" s="590"/>
      <c r="C487" s="592">
        <f>'ZZZ-PG1.DBF'!H479</f>
        <v>0</v>
      </c>
      <c r="D487" s="593">
        <f>'ZZZ-PG1.DBF'!P479</f>
        <v>0</v>
      </c>
      <c r="E487" s="593">
        <f>'ZZZ-PG1.DBF'!Q479</f>
        <v>0</v>
      </c>
      <c r="F487" s="593">
        <f>'ZZZ-PG1.DBF'!R479</f>
        <v>0</v>
      </c>
      <c r="G487" s="292"/>
    </row>
    <row r="488" spans="1:7">
      <c r="A488" s="569" t="s">
        <v>599</v>
      </c>
      <c r="B488" s="590"/>
      <c r="C488" s="592">
        <f>'ZZZ-PG1.DBF'!H480</f>
        <v>0</v>
      </c>
      <c r="D488" s="593">
        <f>'ZZZ-PG1.DBF'!P480</f>
        <v>0</v>
      </c>
      <c r="E488" s="593">
        <f>'ZZZ-PG1.DBF'!Q480</f>
        <v>0</v>
      </c>
      <c r="F488" s="593">
        <f>'ZZZ-PG1.DBF'!R480</f>
        <v>0</v>
      </c>
      <c r="G488" s="292"/>
    </row>
    <row r="489" spans="1:7">
      <c r="A489" s="569" t="s">
        <v>600</v>
      </c>
      <c r="B489" s="590"/>
      <c r="C489" s="592">
        <f>'ZZZ-PG1.DBF'!H481</f>
        <v>0</v>
      </c>
      <c r="D489" s="593">
        <f>'ZZZ-PG1.DBF'!P481</f>
        <v>0</v>
      </c>
      <c r="E489" s="593">
        <f>'ZZZ-PG1.DBF'!Q481</f>
        <v>0</v>
      </c>
      <c r="F489" s="593">
        <f>'ZZZ-PG1.DBF'!R481</f>
        <v>0</v>
      </c>
      <c r="G489" s="292"/>
    </row>
    <row r="490" spans="1:7">
      <c r="A490" s="589" t="s">
        <v>124</v>
      </c>
      <c r="B490" s="590"/>
      <c r="C490" s="592">
        <f>'ZZZ-PG1.DBF'!H482</f>
        <v>0</v>
      </c>
      <c r="D490" s="594">
        <f>'ZZZ-PG1.DBF'!P482</f>
        <v>0</v>
      </c>
      <c r="E490" s="594">
        <f>'ZZZ-PG1.DBF'!Q482</f>
        <v>0</v>
      </c>
      <c r="F490" s="594">
        <f>'ZZZ-PG1.DBF'!R482</f>
        <v>0</v>
      </c>
      <c r="G490" s="292"/>
    </row>
    <row r="491" spans="1:7">
      <c r="A491" s="589"/>
      <c r="B491" s="590"/>
      <c r="C491" s="592"/>
      <c r="D491" s="593"/>
      <c r="E491" s="593"/>
      <c r="F491" s="593"/>
      <c r="G491" s="292"/>
    </row>
    <row r="492" spans="1:7">
      <c r="A492" s="589" t="s">
        <v>4</v>
      </c>
      <c r="B492" s="590" t="s">
        <v>764</v>
      </c>
      <c r="C492" s="592"/>
      <c r="D492" s="593"/>
      <c r="E492" s="593"/>
      <c r="F492" s="593"/>
      <c r="G492" s="292"/>
    </row>
    <row r="493" spans="1:7">
      <c r="A493" s="225" t="s">
        <v>125</v>
      </c>
      <c r="B493" s="590"/>
      <c r="C493" s="592">
        <f>'ZZZ-PG1.DBF'!H485</f>
        <v>0</v>
      </c>
      <c r="D493" s="593">
        <f>'ZZZ-PG1.DBF'!P485</f>
        <v>0</v>
      </c>
      <c r="E493" s="593">
        <f>'ZZZ-PG1.DBF'!Q485</f>
        <v>0</v>
      </c>
      <c r="F493" s="593">
        <f>'ZZZ-PG1.DBF'!R485</f>
        <v>0</v>
      </c>
      <c r="G493" s="292"/>
    </row>
    <row r="494" spans="1:7">
      <c r="A494" s="225" t="s">
        <v>126</v>
      </c>
      <c r="B494" s="590"/>
      <c r="C494" s="592">
        <f>'ZZZ-PG1.DBF'!H486</f>
        <v>0</v>
      </c>
      <c r="D494" s="593">
        <f>'ZZZ-PG1.DBF'!P486</f>
        <v>0</v>
      </c>
      <c r="E494" s="593">
        <f>'ZZZ-PG1.DBF'!Q486</f>
        <v>0</v>
      </c>
      <c r="F494" s="593">
        <f>'ZZZ-PG1.DBF'!R486</f>
        <v>0</v>
      </c>
      <c r="G494" s="292"/>
    </row>
    <row r="495" spans="1:7">
      <c r="A495" s="589" t="s">
        <v>102</v>
      </c>
      <c r="B495" s="590"/>
      <c r="C495" s="592">
        <f>'ZZZ-PG1.DBF'!H487</f>
        <v>0</v>
      </c>
      <c r="D495" s="594">
        <f>'ZZZ-PG1.DBF'!P487</f>
        <v>0</v>
      </c>
      <c r="E495" s="594">
        <f>'ZZZ-PG1.DBF'!Q487</f>
        <v>0</v>
      </c>
      <c r="F495" s="594">
        <f>'ZZZ-PG1.DBF'!R487</f>
        <v>0</v>
      </c>
      <c r="G495" s="292"/>
    </row>
    <row r="496" spans="1:7">
      <c r="A496" s="589"/>
      <c r="B496" s="590"/>
      <c r="C496" s="598"/>
      <c r="D496" s="593"/>
      <c r="E496" s="593"/>
      <c r="F496" s="593"/>
      <c r="G496" s="292"/>
    </row>
    <row r="497" spans="1:7">
      <c r="A497" s="589" t="s">
        <v>230</v>
      </c>
      <c r="B497" s="590" t="s">
        <v>765</v>
      </c>
      <c r="C497" s="598"/>
      <c r="D497" s="593"/>
      <c r="E497" s="593"/>
      <c r="F497" s="593"/>
      <c r="G497" s="292"/>
    </row>
    <row r="498" spans="1:7">
      <c r="A498" s="225" t="s">
        <v>127</v>
      </c>
      <c r="B498" s="590"/>
      <c r="C498" s="592">
        <f>'ZZZ-PG1.DBF'!H490</f>
        <v>0</v>
      </c>
      <c r="D498" s="593">
        <f>'ZZZ-PG1.DBF'!P490</f>
        <v>0</v>
      </c>
      <c r="E498" s="593">
        <f>'ZZZ-PG1.DBF'!Q490</f>
        <v>0</v>
      </c>
      <c r="F498" s="593">
        <f>'ZZZ-PG1.DBF'!R490</f>
        <v>0</v>
      </c>
      <c r="G498" s="292"/>
    </row>
    <row r="499" spans="1:7">
      <c r="A499" s="589" t="s">
        <v>128</v>
      </c>
      <c r="B499" s="590"/>
      <c r="C499" s="592">
        <f>'ZZZ-PG1.DBF'!H491</f>
        <v>0</v>
      </c>
      <c r="D499" s="594">
        <f>'ZZZ-PG1.DBF'!P491</f>
        <v>0</v>
      </c>
      <c r="E499" s="594">
        <f>'ZZZ-PG1.DBF'!Q491</f>
        <v>0</v>
      </c>
      <c r="F499" s="594">
        <f>'ZZZ-PG1.DBF'!R491</f>
        <v>0</v>
      </c>
      <c r="G499" s="292"/>
    </row>
    <row r="500" spans="1:7">
      <c r="A500" s="589"/>
      <c r="B500" s="590"/>
      <c r="C500" s="598"/>
      <c r="D500" s="593"/>
      <c r="E500" s="593"/>
      <c r="F500" s="593"/>
      <c r="G500" s="292"/>
    </row>
    <row r="501" spans="1:7">
      <c r="A501" s="589" t="s">
        <v>5</v>
      </c>
      <c r="B501" s="590" t="s">
        <v>766</v>
      </c>
      <c r="C501" s="598"/>
      <c r="D501" s="593"/>
      <c r="E501" s="593"/>
      <c r="F501" s="593"/>
      <c r="G501" s="292"/>
    </row>
    <row r="502" spans="1:7">
      <c r="A502" s="225" t="s">
        <v>129</v>
      </c>
      <c r="B502" s="590"/>
      <c r="C502" s="592">
        <f>'ZZZ-PG1.DBF'!H494</f>
        <v>0</v>
      </c>
      <c r="D502" s="593">
        <f>'ZZZ-PG1.DBF'!P494</f>
        <v>0</v>
      </c>
      <c r="E502" s="593">
        <f>'ZZZ-PG1.DBF'!Q494</f>
        <v>0</v>
      </c>
      <c r="F502" s="593">
        <f>'ZZZ-PG1.DBF'!R494</f>
        <v>0</v>
      </c>
      <c r="G502" s="292"/>
    </row>
    <row r="503" spans="1:7">
      <c r="A503" s="589" t="s">
        <v>130</v>
      </c>
      <c r="B503" s="590"/>
      <c r="C503" s="592">
        <f>'ZZZ-PG1.DBF'!H495</f>
        <v>0</v>
      </c>
      <c r="D503" s="594">
        <f>'ZZZ-PG1.DBF'!P495</f>
        <v>0</v>
      </c>
      <c r="E503" s="594">
        <f>'ZZZ-PG1.DBF'!Q495</f>
        <v>0</v>
      </c>
      <c r="F503" s="594">
        <f>'ZZZ-PG1.DBF'!R495</f>
        <v>0</v>
      </c>
      <c r="G503" s="292"/>
    </row>
    <row r="504" spans="1:7">
      <c r="A504" s="589"/>
      <c r="B504" s="590"/>
      <c r="C504" s="598"/>
      <c r="D504" s="593"/>
      <c r="E504" s="593"/>
      <c r="F504" s="593"/>
      <c r="G504" s="292"/>
    </row>
    <row r="505" spans="1:7">
      <c r="A505" s="589" t="s">
        <v>9</v>
      </c>
      <c r="B505" s="590" t="s">
        <v>767</v>
      </c>
      <c r="C505" s="598"/>
      <c r="D505" s="593"/>
      <c r="E505" s="593"/>
      <c r="F505" s="593"/>
      <c r="G505" s="292"/>
    </row>
    <row r="506" spans="1:7">
      <c r="A506" s="569" t="s">
        <v>603</v>
      </c>
      <c r="B506" s="590"/>
      <c r="C506" s="592">
        <f>'ZZZ-PG1.DBF'!H498</f>
        <v>0</v>
      </c>
      <c r="D506" s="593">
        <f>'ZZZ-PG1.DBF'!P498</f>
        <v>0</v>
      </c>
      <c r="E506" s="593">
        <f>'ZZZ-PG1.DBF'!Q498</f>
        <v>0</v>
      </c>
      <c r="F506" s="593">
        <f>'ZZZ-PG1.DBF'!R498</f>
        <v>0</v>
      </c>
      <c r="G506" s="292"/>
    </row>
    <row r="507" spans="1:7">
      <c r="A507" s="569" t="s">
        <v>602</v>
      </c>
      <c r="B507" s="590"/>
      <c r="C507" s="592">
        <f>'ZZZ-PG1.DBF'!H499</f>
        <v>0</v>
      </c>
      <c r="D507" s="593">
        <f>'ZZZ-PG1.DBF'!P499</f>
        <v>0</v>
      </c>
      <c r="E507" s="593">
        <f>'ZZZ-PG1.DBF'!Q499</f>
        <v>0</v>
      </c>
      <c r="F507" s="593">
        <f>'ZZZ-PG1.DBF'!R499</f>
        <v>0</v>
      </c>
      <c r="G507" s="292"/>
    </row>
    <row r="508" spans="1:7">
      <c r="A508" s="569" t="s">
        <v>583</v>
      </c>
      <c r="B508" s="590"/>
      <c r="C508" s="592">
        <f>'ZZZ-PG1.DBF'!H500</f>
        <v>0</v>
      </c>
      <c r="D508" s="593">
        <f>'ZZZ-PG1.DBF'!P500</f>
        <v>0</v>
      </c>
      <c r="E508" s="593">
        <f>'ZZZ-PG1.DBF'!Q500</f>
        <v>0</v>
      </c>
      <c r="F508" s="593">
        <f>'ZZZ-PG1.DBF'!R500</f>
        <v>0</v>
      </c>
      <c r="G508" s="292"/>
    </row>
    <row r="509" spans="1:7">
      <c r="A509" s="225" t="s">
        <v>363</v>
      </c>
      <c r="B509" s="590"/>
      <c r="C509" s="592">
        <f>'ZZZ-PG1.DBF'!H501</f>
        <v>0</v>
      </c>
      <c r="D509" s="593">
        <f>'ZZZ-PG1.DBF'!P501</f>
        <v>0</v>
      </c>
      <c r="E509" s="593">
        <f>'ZZZ-PG1.DBF'!Q501</f>
        <v>0</v>
      </c>
      <c r="F509" s="593">
        <f>'ZZZ-PG1.DBF'!R501</f>
        <v>0</v>
      </c>
      <c r="G509" s="292"/>
    </row>
    <row r="510" spans="1:7">
      <c r="A510" s="589" t="s">
        <v>131</v>
      </c>
      <c r="B510" s="590"/>
      <c r="C510" s="592">
        <f>'ZZZ-PG1.DBF'!H502</f>
        <v>0</v>
      </c>
      <c r="D510" s="594">
        <f>'ZZZ-PG1.DBF'!P502</f>
        <v>0</v>
      </c>
      <c r="E510" s="594">
        <f>'ZZZ-PG1.DBF'!Q502</f>
        <v>0</v>
      </c>
      <c r="F510" s="594">
        <f>'ZZZ-PG1.DBF'!R502</f>
        <v>0</v>
      </c>
      <c r="G510" s="292"/>
    </row>
    <row r="511" spans="1:7">
      <c r="A511" s="589"/>
      <c r="B511" s="613"/>
      <c r="C511" s="603"/>
      <c r="D511" s="593"/>
      <c r="E511" s="593"/>
      <c r="F511" s="593"/>
      <c r="G511" s="292"/>
    </row>
    <row r="512" spans="1:7" ht="15.75" thickBot="1">
      <c r="A512" s="589" t="s">
        <v>132</v>
      </c>
      <c r="B512" s="589"/>
      <c r="C512" s="607">
        <f>'ZZZ-PG1.DBF'!H504</f>
        <v>0</v>
      </c>
      <c r="D512" s="608">
        <f>'ZZZ-PG1.DBF'!P504</f>
        <v>0</v>
      </c>
      <c r="E512" s="608">
        <f>'ZZZ-PG1.DBF'!Q504</f>
        <v>0</v>
      </c>
      <c r="F512" s="608">
        <f>'ZZZ-PG1.DBF'!R504</f>
        <v>0</v>
      </c>
      <c r="G512" s="271"/>
    </row>
    <row r="513" spans="1:8">
      <c r="A513" s="589"/>
      <c r="B513" s="589"/>
      <c r="C513" s="593"/>
      <c r="D513" s="593"/>
      <c r="E513" s="593"/>
      <c r="F513" s="593"/>
      <c r="G513" s="272"/>
    </row>
    <row r="514" spans="1:8" ht="15.75" thickBot="1">
      <c r="A514" s="589" t="s">
        <v>606</v>
      </c>
      <c r="B514" s="589"/>
      <c r="C514" s="614">
        <f>'ZZZ-PG1.DBF'!H506</f>
        <v>0</v>
      </c>
      <c r="D514" s="615">
        <f>'ZZZ-PG1.DBF'!P506</f>
        <v>0</v>
      </c>
      <c r="E514" s="615">
        <f>'ZZZ-PG1.DBF'!Q506</f>
        <v>0</v>
      </c>
      <c r="F514" s="615">
        <f>'ZZZ-PG1.DBF'!R506</f>
        <v>0</v>
      </c>
      <c r="G514" s="273"/>
    </row>
    <row r="515" spans="1:8" ht="15.75" thickTop="1">
      <c r="A515" s="226"/>
      <c r="B515" s="226"/>
      <c r="C515" s="329"/>
      <c r="D515" s="620">
        <f>(SUM(D407:D513)-D446)/3-D514</f>
        <v>0</v>
      </c>
      <c r="E515" s="226"/>
      <c r="F515" s="226"/>
      <c r="G515" s="226"/>
    </row>
    <row r="516" spans="1:8">
      <c r="A516" s="616"/>
      <c r="B516" s="616"/>
      <c r="C516" s="622"/>
      <c r="D516" s="616"/>
      <c r="E516" s="616"/>
      <c r="F516" s="616"/>
      <c r="G516" s="616"/>
    </row>
    <row r="518" spans="1:8">
      <c r="F518" s="212"/>
      <c r="G518" s="212" t="s">
        <v>288</v>
      </c>
    </row>
    <row r="519" spans="1:8" ht="15.75">
      <c r="F519" s="674"/>
      <c r="G519" s="674" t="s">
        <v>359</v>
      </c>
      <c r="H519" s="619"/>
    </row>
    <row r="520" spans="1:8" ht="15.75">
      <c r="F520" s="348"/>
      <c r="G520" s="212" t="s">
        <v>289</v>
      </c>
      <c r="H520" s="395"/>
    </row>
    <row r="521" spans="1:8" ht="15.75">
      <c r="F521" s="212"/>
      <c r="G521" s="348" t="s">
        <v>152</v>
      </c>
      <c r="H521" s="395"/>
    </row>
    <row r="529" spans="1:6">
      <c r="A529" s="330" t="str">
        <f>'ZZZ-PG1.DBF'!F521</f>
        <v>Details of reference votes &amp; fm=RF</v>
      </c>
      <c r="E529" s="332">
        <f>'ZZZ-PG1.DBF'!Q521</f>
        <v>2</v>
      </c>
    </row>
    <row r="530" spans="1:6">
      <c r="A530" s="330" t="str">
        <f>'ZZZ-PG1.DBF'!F522</f>
        <v>1205(i)-Supply of News Papers</v>
      </c>
      <c r="C530" s="331" t="str">
        <f>'ZZZ-PG1.DBF'!H522</f>
        <v>22</v>
      </c>
      <c r="D530" s="294">
        <f>'ZZZ-PG1.DBF'!P522</f>
        <v>1420</v>
      </c>
      <c r="E530" s="294">
        <f>'ZZZ-PG1.DBF'!Q522</f>
        <v>10.79</v>
      </c>
      <c r="F530" s="294">
        <f>'ZZZ-PG1.DBF'!R522</f>
        <v>0</v>
      </c>
    </row>
    <row r="531" spans="1:6">
      <c r="A531" s="330" t="str">
        <f>'ZZZ-PG1.DBF'!F523</f>
        <v>1205(ii)-Consumable Goods</v>
      </c>
      <c r="C531" s="331" t="str">
        <f>'ZZZ-PG1.DBF'!H523</f>
        <v>22</v>
      </c>
      <c r="D531" s="294">
        <f>'ZZZ-PG1.DBF'!P523</f>
        <v>14542</v>
      </c>
      <c r="E531" s="294">
        <f>'ZZZ-PG1.DBF'!Q523</f>
        <v>53.35</v>
      </c>
      <c r="F531" s="294" t="str">
        <f>'ZZZ-PG1.DBF'!R523</f>
        <v>**Y**</v>
      </c>
    </row>
    <row r="532" spans="1:6">
      <c r="A532" s="330" t="str">
        <f>'ZZZ-PG1.DBF'!F524</f>
        <v>1205(iii)-Sanitary Goods</v>
      </c>
      <c r="C532" s="331" t="str">
        <f>'ZZZ-PG1.DBF'!H524</f>
        <v>22</v>
      </c>
      <c r="D532" s="294">
        <f>'ZZZ-PG1.DBF'!P524</f>
        <v>1322</v>
      </c>
      <c r="E532" s="294">
        <f>'ZZZ-PG1.DBF'!Q524</f>
        <v>20.09</v>
      </c>
      <c r="F532" s="294">
        <f>'ZZZ-PG1.DBF'!R524</f>
        <v>0</v>
      </c>
    </row>
    <row r="533" spans="1:6">
      <c r="A533" s="330" t="str">
        <f>'ZZZ-PG1.DBF'!F525</f>
        <v>1409(xvi)-Officers Trainings</v>
      </c>
      <c r="C533" s="331" t="str">
        <f>'ZZZ-PG1.DBF'!H525</f>
        <v>22</v>
      </c>
      <c r="D533" s="294">
        <f>'ZZZ-PG1.DBF'!P525</f>
        <v>9400</v>
      </c>
      <c r="E533" s="294">
        <f>'ZZZ-PG1.DBF'!Q525</f>
        <v>100</v>
      </c>
      <c r="F533" s="294">
        <f>'ZZZ-PG1.DBF'!R525</f>
        <v>0</v>
      </c>
    </row>
    <row r="534" spans="1:6">
      <c r="A534" s="330" t="str">
        <f>'ZZZ-PG1.DBF'!F526</f>
        <v>1409(xxv)-Sanitary Services</v>
      </c>
      <c r="C534" s="331" t="str">
        <f>'ZZZ-PG1.DBF'!H526</f>
        <v>22</v>
      </c>
      <c r="D534" s="294">
        <f>'ZZZ-PG1.DBF'!P526</f>
        <v>1600</v>
      </c>
      <c r="E534" s="294">
        <f>'ZZZ-PG1.DBF'!Q526</f>
        <v>4.26</v>
      </c>
      <c r="F534" s="294">
        <f>'ZZZ-PG1.DBF'!R526</f>
        <v>0</v>
      </c>
    </row>
    <row r="535" spans="1:6">
      <c r="A535" s="330" t="str">
        <f>'ZZZ-PG1.DBF'!F527</f>
        <v>1409(xxxi)-Newspaper/Gazette Notices</v>
      </c>
      <c r="C535" s="331" t="str">
        <f>'ZZZ-PG1.DBF'!H527</f>
        <v>22</v>
      </c>
      <c r="D535" s="294">
        <f>'ZZZ-PG1.DBF'!P527</f>
        <v>4720</v>
      </c>
      <c r="E535" s="294">
        <f>'ZZZ-PG1.DBF'!Q527</f>
        <v>2.64</v>
      </c>
      <c r="F535" s="294">
        <f>'ZZZ-PG1.DBF'!R527</f>
        <v>0</v>
      </c>
    </row>
    <row r="536" spans="1:6">
      <c r="A536" s="330" t="str">
        <f>'ZZZ-PG1.DBF'!F528</f>
        <v>1409(xxxvi)-Allowances for Interviews</v>
      </c>
      <c r="C536" s="331" t="str">
        <f>'ZZZ-PG1.DBF'!H528</f>
        <v>22</v>
      </c>
      <c r="D536" s="294">
        <f>'ZZZ-PG1.DBF'!P528</f>
        <v>14400</v>
      </c>
      <c r="E536" s="294">
        <f>'ZZZ-PG1.DBF'!Q528</f>
        <v>25.53</v>
      </c>
      <c r="F536" s="294" t="str">
        <f>'ZZZ-PG1.DBF'!R528</f>
        <v>**Y**</v>
      </c>
    </row>
    <row r="537" spans="1:6">
      <c r="A537" s="330" t="str">
        <f>'ZZZ-PG1.DBF'!F529</f>
        <v>1409(xLiii)-Workshops, Seminars and Training</v>
      </c>
      <c r="C537" s="331" t="str">
        <f>'ZZZ-PG1.DBF'!H529</f>
        <v>22</v>
      </c>
      <c r="D537" s="294">
        <f>'ZZZ-PG1.DBF'!P529</f>
        <v>0</v>
      </c>
      <c r="E537" s="294">
        <f>'ZZZ-PG1.DBF'!Q529</f>
        <v>0</v>
      </c>
      <c r="F537" s="294">
        <f>'ZZZ-PG1.DBF'!R529</f>
        <v>0</v>
      </c>
    </row>
    <row r="538" spans="1:6">
      <c r="A538" s="330" t="str">
        <f>'ZZZ-PG1.DBF'!F530</f>
        <v>1409(xLiv)-Service Agreements</v>
      </c>
      <c r="C538" s="331" t="str">
        <f>'ZZZ-PG1.DBF'!H530</f>
        <v>22</v>
      </c>
      <c r="D538" s="294">
        <f>'ZZZ-PG1.DBF'!P530</f>
        <v>300</v>
      </c>
      <c r="E538" s="294">
        <f>'ZZZ-PG1.DBF'!Q530</f>
        <v>0.49</v>
      </c>
      <c r="F538" s="294">
        <f>'ZZZ-PG1.DBF'!R530</f>
        <v>0</v>
      </c>
    </row>
    <row r="539" spans="1:6">
      <c r="A539" s="330" t="str">
        <f>'ZZZ-PG1.DBF'!F531</f>
        <v>1409(xLix)-Fees for Disciplinary Inquiries</v>
      </c>
      <c r="C539" s="331" t="str">
        <f>'ZZZ-PG1.DBF'!H531</f>
        <v>22</v>
      </c>
      <c r="D539" s="294">
        <f>'ZZZ-PG1.DBF'!P531</f>
        <v>35200</v>
      </c>
      <c r="E539" s="294">
        <f>'ZZZ-PG1.DBF'!Q531</f>
        <v>46.93</v>
      </c>
      <c r="F539" s="294" t="str">
        <f>'ZZZ-PG1.DBF'!R531</f>
        <v>**Y**</v>
      </c>
    </row>
    <row r="540" spans="1:6">
      <c r="A540" s="330" t="str">
        <f>'ZZZ-PG1.DBF'!F532</f>
        <v>Details of reference votes &amp; fm=RF - End</v>
      </c>
      <c r="C540" s="331">
        <f>'ZZZ-PG1.DBF'!H532</f>
        <v>0</v>
      </c>
      <c r="D540" s="294">
        <f>'ZZZ-PG1.DBF'!P532</f>
        <v>0</v>
      </c>
      <c r="E540" s="294">
        <f>'ZZZ-PG1.DBF'!Q532</f>
        <v>0</v>
      </c>
      <c r="F540" s="294">
        <f>'ZZZ-PG1.DBF'!R532</f>
        <v>0</v>
      </c>
    </row>
    <row r="541" spans="1:6">
      <c r="A541" s="330">
        <f>'ZZZ-PG1.DBF'!F533</f>
        <v>0</v>
      </c>
      <c r="C541" s="331">
        <f>'ZZZ-PG1.DBF'!H533</f>
        <v>0</v>
      </c>
      <c r="D541" s="294">
        <f>'ZZZ-PG1.DBF'!P533</f>
        <v>0</v>
      </c>
      <c r="E541" s="294">
        <f>'ZZZ-PG1.DBF'!Q533</f>
        <v>0</v>
      </c>
      <c r="F541" s="294">
        <f>'ZZZ-PG1.DBF'!R533</f>
        <v>0</v>
      </c>
    </row>
    <row r="542" spans="1:6">
      <c r="A542" s="330">
        <f>'ZZZ-PG1.DBF'!F534</f>
        <v>0</v>
      </c>
      <c r="C542" s="331">
        <f>'ZZZ-PG1.DBF'!H534</f>
        <v>0</v>
      </c>
      <c r="D542" s="294">
        <f>'ZZZ-PG1.DBF'!P534</f>
        <v>0</v>
      </c>
      <c r="E542" s="294">
        <f>'ZZZ-PG1.DBF'!Q534</f>
        <v>0</v>
      </c>
      <c r="F542" s="294">
        <f>'ZZZ-PG1.DBF'!R534</f>
        <v>0</v>
      </c>
    </row>
    <row r="543" spans="1:6">
      <c r="A543" s="330">
        <f>'ZZZ-PG1.DBF'!F535</f>
        <v>0</v>
      </c>
      <c r="C543" s="331">
        <f>'ZZZ-PG1.DBF'!H535</f>
        <v>0</v>
      </c>
      <c r="D543" s="294">
        <f>'ZZZ-PG1.DBF'!P535</f>
        <v>0</v>
      </c>
      <c r="E543" s="294">
        <f>'ZZZ-PG1.DBF'!Q535</f>
        <v>0</v>
      </c>
      <c r="F543" s="294">
        <f>'ZZZ-PG1.DBF'!R535</f>
        <v>0</v>
      </c>
    </row>
    <row r="544" spans="1:6">
      <c r="A544" s="330">
        <f>'ZZZ-PG1.DBF'!F536</f>
        <v>0</v>
      </c>
      <c r="C544" s="331">
        <f>'ZZZ-PG1.DBF'!H536</f>
        <v>0</v>
      </c>
      <c r="D544" s="294">
        <f>'ZZZ-PG1.DBF'!P536</f>
        <v>0</v>
      </c>
      <c r="E544" s="294">
        <f>'ZZZ-PG1.DBF'!Q536</f>
        <v>0</v>
      </c>
      <c r="F544" s="294">
        <f>'ZZZ-PG1.DBF'!R536</f>
        <v>0</v>
      </c>
    </row>
    <row r="545" spans="1:6">
      <c r="A545" s="330">
        <f>'ZZZ-PG1.DBF'!F537</f>
        <v>0</v>
      </c>
      <c r="C545" s="331">
        <f>'ZZZ-PG1.DBF'!H537</f>
        <v>0</v>
      </c>
      <c r="D545" s="294">
        <f>'ZZZ-PG1.DBF'!P537</f>
        <v>0</v>
      </c>
      <c r="E545" s="294">
        <f>'ZZZ-PG1.DBF'!Q537</f>
        <v>0</v>
      </c>
      <c r="F545" s="294">
        <f>'ZZZ-PG1.DBF'!R537</f>
        <v>0</v>
      </c>
    </row>
    <row r="546" spans="1:6">
      <c r="A546" s="330">
        <f>'ZZZ-PG1.DBF'!F538</f>
        <v>0</v>
      </c>
      <c r="C546" s="331">
        <f>'ZZZ-PG1.DBF'!H538</f>
        <v>0</v>
      </c>
      <c r="D546" s="294">
        <f>'ZZZ-PG1.DBF'!P538</f>
        <v>0</v>
      </c>
      <c r="E546" s="294">
        <f>'ZZZ-PG1.DBF'!Q538</f>
        <v>0</v>
      </c>
      <c r="F546" s="294">
        <f>'ZZZ-PG1.DBF'!R538</f>
        <v>0</v>
      </c>
    </row>
    <row r="547" spans="1:6">
      <c r="A547" s="330">
        <f>'ZZZ-PG1.DBF'!F539</f>
        <v>0</v>
      </c>
      <c r="C547" s="331">
        <f>'ZZZ-PG1.DBF'!H539</f>
        <v>0</v>
      </c>
      <c r="D547" s="294">
        <f>'ZZZ-PG1.DBF'!P539</f>
        <v>0</v>
      </c>
      <c r="E547" s="294">
        <f>'ZZZ-PG1.DBF'!Q539</f>
        <v>0</v>
      </c>
      <c r="F547" s="294">
        <f>'ZZZ-PG1.DBF'!R539</f>
        <v>0</v>
      </c>
    </row>
    <row r="548" spans="1:6">
      <c r="A548" s="330">
        <f>'ZZZ-PG1.DBF'!F540</f>
        <v>0</v>
      </c>
      <c r="C548" s="331">
        <f>'ZZZ-PG1.DBF'!H540</f>
        <v>0</v>
      </c>
      <c r="D548" s="294">
        <f>'ZZZ-PG1.DBF'!P540</f>
        <v>0</v>
      </c>
      <c r="E548" s="294">
        <f>'ZZZ-PG1.DBF'!Q540</f>
        <v>0</v>
      </c>
      <c r="F548" s="294">
        <f>'ZZZ-PG1.DBF'!R540</f>
        <v>0</v>
      </c>
    </row>
    <row r="549" spans="1:6">
      <c r="A549" s="330">
        <f>'ZZZ-PG1.DBF'!F541</f>
        <v>0</v>
      </c>
      <c r="C549" s="331">
        <f>'ZZZ-PG1.DBF'!H541</f>
        <v>0</v>
      </c>
      <c r="D549" s="294">
        <f>'ZZZ-PG1.DBF'!P541</f>
        <v>0</v>
      </c>
      <c r="E549" s="294">
        <f>'ZZZ-PG1.DBF'!Q541</f>
        <v>0</v>
      </c>
      <c r="F549" s="294">
        <f>'ZZZ-PG1.DBF'!R541</f>
        <v>0</v>
      </c>
    </row>
    <row r="550" spans="1:6">
      <c r="A550" s="330">
        <f>'ZZZ-PG1.DBF'!F542</f>
        <v>0</v>
      </c>
      <c r="C550" s="331">
        <f>'ZZZ-PG1.DBF'!H542</f>
        <v>0</v>
      </c>
      <c r="D550" s="294">
        <f>'ZZZ-PG1.DBF'!P542</f>
        <v>0</v>
      </c>
      <c r="E550" s="294">
        <f>'ZZZ-PG1.DBF'!Q542</f>
        <v>0</v>
      </c>
      <c r="F550" s="294">
        <f>'ZZZ-PG1.DBF'!R542</f>
        <v>0</v>
      </c>
    </row>
    <row r="551" spans="1:6">
      <c r="A551" s="330">
        <f>'ZZZ-PG1.DBF'!F543</f>
        <v>0</v>
      </c>
      <c r="C551" s="331">
        <f>'ZZZ-PG1.DBF'!H543</f>
        <v>0</v>
      </c>
      <c r="D551" s="294">
        <f>'ZZZ-PG1.DBF'!P543</f>
        <v>0</v>
      </c>
      <c r="E551" s="294">
        <f>'ZZZ-PG1.DBF'!Q543</f>
        <v>0</v>
      </c>
      <c r="F551" s="294">
        <f>'ZZZ-PG1.DBF'!R543</f>
        <v>0</v>
      </c>
    </row>
    <row r="552" spans="1:6">
      <c r="A552" s="330">
        <f>'ZZZ-PG1.DBF'!F544</f>
        <v>0</v>
      </c>
      <c r="C552" s="331">
        <f>'ZZZ-PG1.DBF'!H544</f>
        <v>0</v>
      </c>
      <c r="D552" s="294">
        <f>'ZZZ-PG1.DBF'!P544</f>
        <v>0</v>
      </c>
      <c r="E552" s="294">
        <f>'ZZZ-PG1.DBF'!Q544</f>
        <v>0</v>
      </c>
      <c r="F552" s="294">
        <f>'ZZZ-PG1.DBF'!R544</f>
        <v>0</v>
      </c>
    </row>
    <row r="553" spans="1:6">
      <c r="A553" s="330">
        <f>'ZZZ-PG1.DBF'!F545</f>
        <v>0</v>
      </c>
      <c r="C553" s="331">
        <f>'ZZZ-PG1.DBF'!H545</f>
        <v>0</v>
      </c>
      <c r="D553" s="294">
        <f>'ZZZ-PG1.DBF'!P545</f>
        <v>0</v>
      </c>
      <c r="E553" s="294">
        <f>'ZZZ-PG1.DBF'!Q545</f>
        <v>0</v>
      </c>
      <c r="F553" s="294">
        <f>'ZZZ-PG1.DBF'!R545</f>
        <v>0</v>
      </c>
    </row>
    <row r="554" spans="1:6">
      <c r="A554" s="330">
        <f>'ZZZ-PG1.DBF'!F546</f>
        <v>0</v>
      </c>
      <c r="C554" s="331">
        <f>'ZZZ-PG1.DBF'!H546</f>
        <v>0</v>
      </c>
      <c r="D554" s="294">
        <f>'ZZZ-PG1.DBF'!P546</f>
        <v>0</v>
      </c>
      <c r="E554" s="294">
        <f>'ZZZ-PG1.DBF'!Q546</f>
        <v>0</v>
      </c>
      <c r="F554" s="294">
        <f>'ZZZ-PG1.DBF'!R546</f>
        <v>0</v>
      </c>
    </row>
    <row r="555" spans="1:6">
      <c r="A555" s="330">
        <f>'ZZZ-PG1.DBF'!F547</f>
        <v>0</v>
      </c>
      <c r="C555" s="331">
        <f>'ZZZ-PG1.DBF'!H547</f>
        <v>0</v>
      </c>
      <c r="D555" s="294">
        <f>'ZZZ-PG1.DBF'!P547</f>
        <v>0</v>
      </c>
      <c r="E555" s="294">
        <f>'ZZZ-PG1.DBF'!Q547</f>
        <v>0</v>
      </c>
      <c r="F555" s="294">
        <f>'ZZZ-PG1.DBF'!R547</f>
        <v>0</v>
      </c>
    </row>
    <row r="556" spans="1:6">
      <c r="A556" s="330">
        <f>'ZZZ-PG1.DBF'!F548</f>
        <v>0</v>
      </c>
      <c r="C556" s="331">
        <f>'ZZZ-PG1.DBF'!H548</f>
        <v>0</v>
      </c>
      <c r="D556" s="294">
        <f>'ZZZ-PG1.DBF'!P548</f>
        <v>0</v>
      </c>
      <c r="E556" s="294">
        <f>'ZZZ-PG1.DBF'!Q548</f>
        <v>0</v>
      </c>
      <c r="F556" s="294">
        <f>'ZZZ-PG1.DBF'!R548</f>
        <v>0</v>
      </c>
    </row>
    <row r="557" spans="1:6">
      <c r="A557" s="330">
        <f>'ZZZ-PG1.DBF'!F549</f>
        <v>0</v>
      </c>
      <c r="C557" s="331">
        <f>'ZZZ-PG1.DBF'!H549</f>
        <v>0</v>
      </c>
      <c r="D557" s="294">
        <f>'ZZZ-PG1.DBF'!P549</f>
        <v>0</v>
      </c>
      <c r="E557" s="294">
        <f>'ZZZ-PG1.DBF'!Q549</f>
        <v>0</v>
      </c>
      <c r="F557" s="294">
        <f>'ZZZ-PG1.DBF'!R549</f>
        <v>0</v>
      </c>
    </row>
    <row r="558" spans="1:6">
      <c r="A558" s="330">
        <f>'ZZZ-PG1.DBF'!F550</f>
        <v>0</v>
      </c>
      <c r="C558" s="331">
        <f>'ZZZ-PG1.DBF'!H550</f>
        <v>0</v>
      </c>
      <c r="D558" s="294">
        <f>'ZZZ-PG1.DBF'!P550</f>
        <v>0</v>
      </c>
      <c r="E558" s="294">
        <f>'ZZZ-PG1.DBF'!Q550</f>
        <v>0</v>
      </c>
      <c r="F558" s="294">
        <f>'ZZZ-PG1.DBF'!R550</f>
        <v>0</v>
      </c>
    </row>
    <row r="559" spans="1:6">
      <c r="A559" s="330">
        <f>'ZZZ-PG1.DBF'!F551</f>
        <v>0</v>
      </c>
      <c r="C559" s="331">
        <f>'ZZZ-PG1.DBF'!H551</f>
        <v>0</v>
      </c>
      <c r="D559" s="294">
        <f>'ZZZ-PG1.DBF'!P551</f>
        <v>0</v>
      </c>
      <c r="E559" s="294">
        <f>'ZZZ-PG1.DBF'!Q551</f>
        <v>0</v>
      </c>
      <c r="F559" s="294">
        <f>'ZZZ-PG1.DBF'!R551</f>
        <v>0</v>
      </c>
    </row>
    <row r="560" spans="1:6">
      <c r="A560" s="330">
        <f>'ZZZ-PG1.DBF'!F552</f>
        <v>0</v>
      </c>
      <c r="C560" s="331">
        <f>'ZZZ-PG1.DBF'!H552</f>
        <v>0</v>
      </c>
      <c r="D560" s="294">
        <f>'ZZZ-PG1.DBF'!P552</f>
        <v>0</v>
      </c>
      <c r="E560" s="294">
        <f>'ZZZ-PG1.DBF'!Q552</f>
        <v>0</v>
      </c>
      <c r="F560" s="294">
        <f>'ZZZ-PG1.DBF'!R552</f>
        <v>0</v>
      </c>
    </row>
    <row r="561" spans="1:6">
      <c r="A561" s="330">
        <f>'ZZZ-PG1.DBF'!F553</f>
        <v>0</v>
      </c>
      <c r="C561" s="331">
        <f>'ZZZ-PG1.DBF'!H553</f>
        <v>0</v>
      </c>
      <c r="D561" s="294">
        <f>'ZZZ-PG1.DBF'!P553</f>
        <v>0</v>
      </c>
      <c r="E561" s="294">
        <f>'ZZZ-PG1.DBF'!Q553</f>
        <v>0</v>
      </c>
      <c r="F561" s="294">
        <f>'ZZZ-PG1.DBF'!R553</f>
        <v>0</v>
      </c>
    </row>
    <row r="562" spans="1:6">
      <c r="A562" s="330">
        <f>'ZZZ-PG1.DBF'!F554</f>
        <v>0</v>
      </c>
      <c r="C562" s="331">
        <f>'ZZZ-PG1.DBF'!H554</f>
        <v>0</v>
      </c>
      <c r="D562" s="294">
        <f>'ZZZ-PG1.DBF'!P554</f>
        <v>0</v>
      </c>
      <c r="E562" s="294">
        <f>'ZZZ-PG1.DBF'!Q554</f>
        <v>0</v>
      </c>
      <c r="F562" s="294">
        <f>'ZZZ-PG1.DBF'!R554</f>
        <v>0</v>
      </c>
    </row>
    <row r="563" spans="1:6">
      <c r="A563" s="330">
        <f>'ZZZ-PG1.DBF'!F555</f>
        <v>0</v>
      </c>
      <c r="C563" s="331">
        <f>'ZZZ-PG1.DBF'!H555</f>
        <v>0</v>
      </c>
      <c r="D563" s="294">
        <f>'ZZZ-PG1.DBF'!P555</f>
        <v>0</v>
      </c>
      <c r="E563" s="294">
        <f>'ZZZ-PG1.DBF'!Q555</f>
        <v>0</v>
      </c>
      <c r="F563" s="294">
        <f>'ZZZ-PG1.DBF'!R555</f>
        <v>0</v>
      </c>
    </row>
    <row r="564" spans="1:6">
      <c r="A564" s="330">
        <f>'ZZZ-PG1.DBF'!F556</f>
        <v>0</v>
      </c>
      <c r="C564" s="331">
        <f>'ZZZ-PG1.DBF'!H556</f>
        <v>0</v>
      </c>
      <c r="D564" s="294">
        <f>'ZZZ-PG1.DBF'!P556</f>
        <v>0</v>
      </c>
      <c r="E564" s="294">
        <f>'ZZZ-PG1.DBF'!Q556</f>
        <v>0</v>
      </c>
      <c r="F564" s="294">
        <f>'ZZZ-PG1.DBF'!R556</f>
        <v>0</v>
      </c>
    </row>
    <row r="565" spans="1:6">
      <c r="A565" s="330">
        <f>'ZZZ-PG1.DBF'!F557</f>
        <v>0</v>
      </c>
      <c r="C565" s="331">
        <f>'ZZZ-PG1.DBF'!H557</f>
        <v>0</v>
      </c>
      <c r="D565" s="294">
        <f>'ZZZ-PG1.DBF'!P557</f>
        <v>0</v>
      </c>
      <c r="E565" s="294">
        <f>'ZZZ-PG1.DBF'!Q557</f>
        <v>0</v>
      </c>
      <c r="F565" s="294">
        <f>'ZZZ-PG1.DBF'!R557</f>
        <v>0</v>
      </c>
    </row>
    <row r="566" spans="1:6">
      <c r="A566" s="330">
        <f>'ZZZ-PG1.DBF'!F558</f>
        <v>0</v>
      </c>
      <c r="C566" s="331">
        <f>'ZZZ-PG1.DBF'!H558</f>
        <v>0</v>
      </c>
      <c r="D566" s="294">
        <f>'ZZZ-PG1.DBF'!P558</f>
        <v>0</v>
      </c>
      <c r="E566" s="294">
        <f>'ZZZ-PG1.DBF'!Q558</f>
        <v>0</v>
      </c>
      <c r="F566" s="294">
        <f>'ZZZ-PG1.DBF'!R558</f>
        <v>0</v>
      </c>
    </row>
    <row r="567" spans="1:6">
      <c r="A567" s="330">
        <f>'ZZZ-PG1.DBF'!F559</f>
        <v>0</v>
      </c>
      <c r="C567" s="331">
        <f>'ZZZ-PG1.DBF'!H559</f>
        <v>0</v>
      </c>
      <c r="D567" s="294">
        <f>'ZZZ-PG1.DBF'!P559</f>
        <v>0</v>
      </c>
      <c r="E567" s="294">
        <f>'ZZZ-PG1.DBF'!Q559</f>
        <v>0</v>
      </c>
      <c r="F567" s="294">
        <f>'ZZZ-PG1.DBF'!R559</f>
        <v>0</v>
      </c>
    </row>
    <row r="568" spans="1:6">
      <c r="A568" s="330">
        <f>'ZZZ-PG1.DBF'!F560</f>
        <v>0</v>
      </c>
      <c r="C568" s="331">
        <f>'ZZZ-PG1.DBF'!H560</f>
        <v>0</v>
      </c>
      <c r="D568" s="294">
        <f>'ZZZ-PG1.DBF'!P560</f>
        <v>0</v>
      </c>
      <c r="E568" s="294">
        <f>'ZZZ-PG1.DBF'!Q560</f>
        <v>0</v>
      </c>
      <c r="F568" s="294">
        <f>'ZZZ-PG1.DBF'!R560</f>
        <v>0</v>
      </c>
    </row>
    <row r="569" spans="1:6">
      <c r="A569" s="330">
        <f>'ZZZ-PG1.DBF'!F561</f>
        <v>0</v>
      </c>
      <c r="C569" s="331">
        <f>'ZZZ-PG1.DBF'!H561</f>
        <v>0</v>
      </c>
      <c r="D569" s="294">
        <f>'ZZZ-PG1.DBF'!P561</f>
        <v>0</v>
      </c>
      <c r="E569" s="294">
        <f>'ZZZ-PG1.DBF'!Q561</f>
        <v>0</v>
      </c>
      <c r="F569" s="294">
        <f>'ZZZ-PG1.DBF'!R561</f>
        <v>0</v>
      </c>
    </row>
    <row r="570" spans="1:6">
      <c r="D570" s="294"/>
      <c r="E570" s="294"/>
      <c r="F570" s="294"/>
    </row>
    <row r="571" spans="1:6">
      <c r="D571" s="294"/>
      <c r="E571" s="294"/>
      <c r="F571" s="294"/>
    </row>
    <row r="572" spans="1:6">
      <c r="D572" s="294"/>
      <c r="E572" s="294"/>
      <c r="F572" s="294"/>
    </row>
    <row r="573" spans="1:6">
      <c r="D573" s="294"/>
      <c r="E573" s="294"/>
      <c r="F573" s="294"/>
    </row>
    <row r="574" spans="1:6">
      <c r="D574" s="294"/>
      <c r="E574" s="294"/>
      <c r="F574" s="294"/>
    </row>
    <row r="575" spans="1:6">
      <c r="D575" s="294"/>
      <c r="E575" s="294"/>
      <c r="F575" s="294"/>
    </row>
    <row r="576" spans="1:6">
      <c r="D576" s="294"/>
      <c r="E576" s="294"/>
      <c r="F576" s="294"/>
    </row>
    <row r="577" spans="4:6">
      <c r="D577" s="294"/>
      <c r="E577" s="294"/>
      <c r="F577" s="294"/>
    </row>
    <row r="578" spans="4:6">
      <c r="D578" s="294"/>
      <c r="E578" s="294"/>
      <c r="F578" s="294"/>
    </row>
    <row r="579" spans="4:6">
      <c r="D579" s="294"/>
      <c r="E579" s="294"/>
      <c r="F579" s="294"/>
    </row>
    <row r="580" spans="4:6">
      <c r="D580" s="294"/>
      <c r="E580" s="294"/>
      <c r="F580" s="294"/>
    </row>
  </sheetData>
  <mergeCells count="25">
    <mergeCell ref="F1:G1"/>
    <mergeCell ref="A2:G2"/>
    <mergeCell ref="A3:G3"/>
    <mergeCell ref="A132:G132"/>
    <mergeCell ref="G131:H131"/>
    <mergeCell ref="A133:G133"/>
    <mergeCell ref="A138:A140"/>
    <mergeCell ref="A7:A9"/>
    <mergeCell ref="F393:G393"/>
    <mergeCell ref="A394:G394"/>
    <mergeCell ref="B7:B9"/>
    <mergeCell ref="B138:B140"/>
    <mergeCell ref="C7:C9"/>
    <mergeCell ref="D7:D9"/>
    <mergeCell ref="E7:E9"/>
    <mergeCell ref="F7:F9"/>
    <mergeCell ref="G7:G9"/>
    <mergeCell ref="A395:G395"/>
    <mergeCell ref="A400:A402"/>
    <mergeCell ref="F262:G262"/>
    <mergeCell ref="A263:G263"/>
    <mergeCell ref="A264:G264"/>
    <mergeCell ref="A269:A271"/>
    <mergeCell ref="B269:B271"/>
    <mergeCell ref="B400:B402"/>
  </mergeCells>
  <printOptions horizontalCentered="1"/>
  <pageMargins left="0.70866141732283505" right="0.70866141732283505" top="0.94488188976377996" bottom="0.31496062992126" header="0.31496062992126" footer="0.31496062992126"/>
  <pageSetup paperSize="9" scale="57" orientation="landscape"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581"/>
  <sheetViews>
    <sheetView topLeftCell="H1" zoomScaleNormal="100" workbookViewId="0">
      <selection activeCell="L8" sqref="L8:L105"/>
    </sheetView>
  </sheetViews>
  <sheetFormatPr defaultRowHeight="15"/>
  <cols>
    <col min="1" max="1" width="54.28515625" style="212" customWidth="1"/>
    <col min="2" max="2" width="6.85546875" style="212" customWidth="1"/>
    <col min="3" max="3" width="8.28515625" style="687" customWidth="1"/>
    <col min="4" max="4" width="12.28515625" style="212" customWidth="1"/>
    <col min="5" max="5" width="14.28515625" style="212" customWidth="1"/>
    <col min="6" max="6" width="14.5703125" style="212" customWidth="1"/>
    <col min="7" max="7" width="10.5703125" style="212" customWidth="1"/>
    <col min="8" max="8" width="15" style="212" customWidth="1"/>
    <col min="9" max="9" width="64" style="212" customWidth="1"/>
    <col min="10" max="10" width="4" style="206" customWidth="1"/>
    <col min="11" max="11" width="9.140625" style="206"/>
    <col min="12" max="12" width="88.5703125" style="206" customWidth="1"/>
    <col min="13" max="13" width="57.28515625" style="206" customWidth="1"/>
    <col min="14" max="16384" width="9.140625" style="206"/>
  </cols>
  <sheetData>
    <row r="1" spans="1:13" ht="15.95" customHeight="1">
      <c r="I1" s="679" t="s">
        <v>610</v>
      </c>
      <c r="J1" s="688"/>
    </row>
    <row r="2" spans="1:13" ht="15.95" customHeight="1">
      <c r="A2" s="960" t="s">
        <v>421</v>
      </c>
      <c r="B2" s="960"/>
      <c r="C2" s="960"/>
      <c r="D2" s="960"/>
      <c r="E2" s="960"/>
      <c r="F2" s="960"/>
      <c r="G2" s="960"/>
      <c r="H2" s="960"/>
      <c r="I2" s="960"/>
    </row>
    <row r="3" spans="1:13" ht="15.95" customHeight="1">
      <c r="A3" s="677"/>
      <c r="B3" s="677"/>
      <c r="C3" s="689"/>
      <c r="D3" s="677"/>
      <c r="E3" s="677"/>
      <c r="F3" s="677"/>
      <c r="G3" s="677"/>
      <c r="H3" s="677"/>
      <c r="I3" s="677"/>
    </row>
    <row r="4" spans="1:13" ht="15.95" customHeight="1">
      <c r="A4" s="319" t="str">
        <f>"Expenditure Head No : "&amp;'ZZZ-PG1.DBF'!A18</f>
        <v>Expenditure Head No : 603</v>
      </c>
      <c r="B4" s="677"/>
      <c r="C4" s="690"/>
      <c r="D4" s="468"/>
      <c r="E4" s="319" t="s">
        <v>1396</v>
      </c>
      <c r="F4" s="675"/>
      <c r="G4" s="675"/>
      <c r="H4" s="668"/>
    </row>
    <row r="5" spans="1:13" ht="15.95" customHeight="1">
      <c r="A5" s="319" t="str">
        <f>"Programme No &amp; Title : "&amp;'ZZZ-PG1.DBF'!B18</f>
        <v>Programme No &amp; Title : 03</v>
      </c>
      <c r="B5" s="319"/>
      <c r="C5" s="690"/>
      <c r="D5" s="468"/>
      <c r="E5" s="319"/>
      <c r="F5" s="675"/>
      <c r="G5" s="675"/>
      <c r="H5" s="668"/>
    </row>
    <row r="6" spans="1:13" ht="15.95" customHeight="1">
      <c r="A6" s="319" t="str">
        <f>"Project No &amp; Title : "&amp;'ZZZ-PG1.DBF'!C18</f>
        <v>Project No &amp; Title : 02</v>
      </c>
      <c r="B6" s="319"/>
      <c r="C6" s="690"/>
      <c r="D6" s="468"/>
      <c r="E6" s="319"/>
      <c r="F6" s="675"/>
      <c r="G6" s="675"/>
      <c r="H6" s="668"/>
    </row>
    <row r="7" spans="1:13" ht="15.95" customHeight="1">
      <c r="I7" s="555" t="s">
        <v>7</v>
      </c>
    </row>
    <row r="8" spans="1:13" ht="48.75" customHeight="1">
      <c r="A8" s="939" t="s">
        <v>75</v>
      </c>
      <c r="B8" s="939" t="s">
        <v>0</v>
      </c>
      <c r="C8" s="978" t="s">
        <v>79</v>
      </c>
      <c r="D8" s="939" t="s">
        <v>65</v>
      </c>
      <c r="E8" s="339" t="s">
        <v>369</v>
      </c>
      <c r="F8" s="339" t="s">
        <v>370</v>
      </c>
      <c r="G8" s="939" t="s">
        <v>335</v>
      </c>
      <c r="H8" s="939" t="s">
        <v>371</v>
      </c>
      <c r="I8" s="939" t="s">
        <v>414</v>
      </c>
      <c r="J8" s="691"/>
      <c r="K8" s="691"/>
      <c r="L8" s="350"/>
      <c r="M8" s="691"/>
    </row>
    <row r="9" spans="1:13" ht="22.5" customHeight="1">
      <c r="A9" s="941"/>
      <c r="B9" s="941"/>
      <c r="C9" s="980"/>
      <c r="D9" s="941"/>
      <c r="E9" s="673" t="s">
        <v>7</v>
      </c>
      <c r="F9" s="673" t="s">
        <v>7</v>
      </c>
      <c r="G9" s="941"/>
      <c r="H9" s="941"/>
      <c r="I9" s="941"/>
      <c r="J9" s="691"/>
      <c r="K9" s="691"/>
      <c r="L9" s="557"/>
    </row>
    <row r="10" spans="1:13" ht="15.95" customHeight="1">
      <c r="A10" s="671"/>
      <c r="B10" s="671"/>
      <c r="C10" s="325"/>
      <c r="D10" s="671"/>
      <c r="E10" s="343"/>
      <c r="F10" s="672"/>
      <c r="G10" s="672"/>
      <c r="H10" s="671"/>
      <c r="I10" s="671"/>
      <c r="J10" s="691"/>
      <c r="K10" s="691"/>
      <c r="L10" s="557"/>
    </row>
    <row r="11" spans="1:13" ht="15.95" customHeight="1">
      <c r="A11" s="685" t="s">
        <v>85</v>
      </c>
      <c r="B11" s="685"/>
      <c r="C11" s="328"/>
      <c r="D11" s="202"/>
      <c r="E11" s="202"/>
      <c r="F11" s="537"/>
      <c r="G11" s="692"/>
      <c r="H11" s="692"/>
      <c r="I11" s="537"/>
      <c r="K11" s="456"/>
      <c r="L11" s="490"/>
    </row>
    <row r="12" spans="1:13" ht="15.95" customHeight="1">
      <c r="A12" s="685"/>
      <c r="B12" s="685"/>
      <c r="C12" s="328"/>
      <c r="D12" s="202"/>
      <c r="E12" s="202"/>
      <c r="F12" s="537"/>
      <c r="G12" s="692" t="s">
        <v>33</v>
      </c>
      <c r="H12" s="692"/>
      <c r="I12" s="537"/>
    </row>
    <row r="13" spans="1:13" ht="30.75" customHeight="1">
      <c r="A13" s="697" t="s">
        <v>768</v>
      </c>
      <c r="B13" s="590" t="s">
        <v>669</v>
      </c>
      <c r="C13" s="328"/>
      <c r="D13" s="587"/>
      <c r="E13" s="202"/>
      <c r="F13" s="537"/>
      <c r="G13" s="692"/>
      <c r="H13" s="692"/>
      <c r="I13" s="537"/>
    </row>
    <row r="14" spans="1:13" ht="15.95" customHeight="1">
      <c r="A14" s="564" t="s">
        <v>66</v>
      </c>
      <c r="B14" s="591"/>
      <c r="C14" s="328"/>
      <c r="D14" s="587"/>
      <c r="E14" s="202"/>
      <c r="F14" s="537"/>
      <c r="G14" s="692"/>
      <c r="H14" s="692"/>
      <c r="I14" s="537"/>
      <c r="L14" s="350"/>
    </row>
    <row r="15" spans="1:13" ht="15.95" customHeight="1">
      <c r="A15" s="225" t="s">
        <v>86</v>
      </c>
      <c r="B15" s="590"/>
      <c r="C15" s="592" t="str">
        <f>'ZZZ-PG1.DBF'!H18</f>
        <v>22</v>
      </c>
      <c r="D15" s="593"/>
      <c r="E15" s="593">
        <f>'ZZZ-PG1.DBF'!I18</f>
        <v>3300000</v>
      </c>
      <c r="F15" s="593">
        <f>'ZZZ-PG1.DBF'!L18</f>
        <v>3379200</v>
      </c>
      <c r="G15" s="593">
        <f>F15-E15</f>
        <v>79200</v>
      </c>
      <c r="H15" s="593">
        <f>'ZZZ-PG1.DBF'!S18</f>
        <v>2.4</v>
      </c>
      <c r="I15" s="346"/>
      <c r="L15" s="668"/>
    </row>
    <row r="16" spans="1:13" ht="15.95" customHeight="1">
      <c r="A16" s="225" t="s">
        <v>87</v>
      </c>
      <c r="B16" s="590"/>
      <c r="C16" s="592" t="str">
        <f>'ZZZ-PG1.DBF'!H19</f>
        <v>22</v>
      </c>
      <c r="D16" s="593"/>
      <c r="E16" s="593">
        <f>'ZZZ-PG1.DBF'!I19</f>
        <v>930000</v>
      </c>
      <c r="F16" s="593">
        <f>'ZZZ-PG1.DBF'!L19</f>
        <v>831200</v>
      </c>
      <c r="G16" s="593">
        <f t="shared" ref="G16:G18" si="0">F16-E16</f>
        <v>-98800</v>
      </c>
      <c r="H16" s="593">
        <f>'ZZZ-PG1.DBF'!S19</f>
        <v>-10.62</v>
      </c>
      <c r="I16" s="346"/>
    </row>
    <row r="17" spans="1:12" ht="15.95" customHeight="1">
      <c r="A17" s="225" t="s">
        <v>88</v>
      </c>
      <c r="B17" s="590"/>
      <c r="C17" s="592" t="str">
        <f>'ZZZ-PG1.DBF'!H20</f>
        <v>22</v>
      </c>
      <c r="D17" s="593"/>
      <c r="E17" s="593">
        <f>'ZZZ-PG1.DBF'!I20</f>
        <v>1800000</v>
      </c>
      <c r="F17" s="593">
        <f>'ZZZ-PG1.DBF'!L20</f>
        <v>1931000</v>
      </c>
      <c r="G17" s="593">
        <f t="shared" si="0"/>
        <v>131000</v>
      </c>
      <c r="H17" s="593">
        <f>'ZZZ-PG1.DBF'!S20</f>
        <v>7.28</v>
      </c>
      <c r="I17" s="346"/>
      <c r="L17" s="350"/>
    </row>
    <row r="18" spans="1:12" ht="15.95" customHeight="1">
      <c r="A18" s="589" t="s">
        <v>112</v>
      </c>
      <c r="B18" s="590"/>
      <c r="C18" s="592">
        <f>'ZZZ-PG1.DBF'!H21</f>
        <v>0</v>
      </c>
      <c r="D18" s="594"/>
      <c r="E18" s="594">
        <f>'ZZZ-PG1.DBF'!I21</f>
        <v>6030000</v>
      </c>
      <c r="F18" s="594">
        <f>'ZZZ-PG1.DBF'!L21</f>
        <v>6141400</v>
      </c>
      <c r="G18" s="594">
        <f t="shared" si="0"/>
        <v>111400</v>
      </c>
      <c r="H18" s="594">
        <f>'ZZZ-PG1.DBF'!S21</f>
        <v>1.85</v>
      </c>
      <c r="I18" s="346"/>
    </row>
    <row r="19" spans="1:12" ht="32.25" customHeight="1">
      <c r="A19" s="589" t="s">
        <v>769</v>
      </c>
      <c r="B19" s="590" t="s">
        <v>670</v>
      </c>
      <c r="C19" s="592"/>
      <c r="D19" s="593"/>
      <c r="E19" s="593"/>
      <c r="F19" s="593"/>
      <c r="G19" s="593"/>
      <c r="H19" s="593"/>
      <c r="I19" s="346"/>
      <c r="L19" s="350"/>
    </row>
    <row r="20" spans="1:12" ht="15.95" customHeight="1">
      <c r="A20" s="564" t="s">
        <v>67</v>
      </c>
      <c r="B20" s="591"/>
      <c r="C20" s="592"/>
      <c r="D20" s="593"/>
      <c r="E20" s="593"/>
      <c r="F20" s="593"/>
      <c r="G20" s="593"/>
      <c r="H20" s="593"/>
      <c r="I20" s="346"/>
      <c r="L20" s="602"/>
    </row>
    <row r="21" spans="1:12" ht="15.95" customHeight="1">
      <c r="A21" s="595" t="s">
        <v>89</v>
      </c>
      <c r="B21" s="596"/>
      <c r="C21" s="592" t="str">
        <f>'ZZZ-PG1.DBF'!H24</f>
        <v>22</v>
      </c>
      <c r="D21" s="593"/>
      <c r="E21" s="593">
        <f>'ZZZ-PG1.DBF'!I24</f>
        <v>220000</v>
      </c>
      <c r="F21" s="593">
        <f>'ZZZ-PG1.DBF'!L24</f>
        <v>206800</v>
      </c>
      <c r="G21" s="593">
        <f t="shared" ref="G21:G23" si="1">F21-E21</f>
        <v>-13200</v>
      </c>
      <c r="H21" s="593">
        <f>'ZZZ-PG1.DBF'!S24</f>
        <v>-6</v>
      </c>
      <c r="I21" s="346"/>
    </row>
    <row r="22" spans="1:12" ht="15.95" customHeight="1">
      <c r="A22" s="566" t="s">
        <v>90</v>
      </c>
      <c r="B22" s="596"/>
      <c r="C22" s="592">
        <f>'ZZZ-PG1.DBF'!H25</f>
        <v>0</v>
      </c>
      <c r="D22" s="593"/>
      <c r="E22" s="593">
        <f>'ZZZ-PG1.DBF'!I25</f>
        <v>0</v>
      </c>
      <c r="F22" s="593">
        <f>'ZZZ-PG1.DBF'!L25</f>
        <v>0</v>
      </c>
      <c r="G22" s="593">
        <f t="shared" si="1"/>
        <v>0</v>
      </c>
      <c r="H22" s="593">
        <f>'ZZZ-PG1.DBF'!S25</f>
        <v>0</v>
      </c>
      <c r="I22" s="346"/>
      <c r="L22" s="686"/>
    </row>
    <row r="23" spans="1:12" ht="15.95" customHeight="1">
      <c r="A23" s="597" t="s">
        <v>91</v>
      </c>
      <c r="B23" s="596"/>
      <c r="C23" s="592">
        <f>'ZZZ-PG1.DBF'!H26</f>
        <v>0</v>
      </c>
      <c r="D23" s="594"/>
      <c r="E23" s="594">
        <f>'ZZZ-PG1.DBF'!I26</f>
        <v>220000</v>
      </c>
      <c r="F23" s="594">
        <f>'ZZZ-PG1.DBF'!L26</f>
        <v>206800</v>
      </c>
      <c r="G23" s="594">
        <f t="shared" si="1"/>
        <v>-13200</v>
      </c>
      <c r="H23" s="594">
        <f>'ZZZ-PG1.DBF'!S26</f>
        <v>-6</v>
      </c>
      <c r="I23" s="346"/>
    </row>
    <row r="24" spans="1:12" ht="15.95" customHeight="1">
      <c r="A24" s="597"/>
      <c r="B24" s="596"/>
      <c r="C24" s="598"/>
      <c r="D24" s="593"/>
      <c r="E24" s="593"/>
      <c r="F24" s="593"/>
      <c r="G24" s="593"/>
      <c r="H24" s="593"/>
      <c r="I24" s="346"/>
    </row>
    <row r="25" spans="1:12" ht="15.95" customHeight="1">
      <c r="A25" s="599" t="s">
        <v>92</v>
      </c>
      <c r="B25" s="600"/>
      <c r="C25" s="598"/>
      <c r="D25" s="593"/>
      <c r="E25" s="593"/>
      <c r="F25" s="593"/>
      <c r="G25" s="593"/>
      <c r="H25" s="593"/>
      <c r="I25" s="346"/>
    </row>
    <row r="26" spans="1:12" ht="15.95" customHeight="1">
      <c r="A26" s="566" t="s">
        <v>93</v>
      </c>
      <c r="B26" s="596"/>
      <c r="C26" s="592" t="str">
        <f>'ZZZ-PG1.DBF'!H29</f>
        <v>22</v>
      </c>
      <c r="D26" s="593"/>
      <c r="E26" s="593">
        <f>'ZZZ-PG1.DBF'!I29</f>
        <v>380000</v>
      </c>
      <c r="F26" s="593">
        <f>'ZZZ-PG1.DBF'!L29</f>
        <v>357200</v>
      </c>
      <c r="G26" s="593">
        <f t="shared" ref="G26:G32" si="2">F26-E26</f>
        <v>-22800</v>
      </c>
      <c r="H26" s="593">
        <f>'ZZZ-PG1.DBF'!S29</f>
        <v>-6</v>
      </c>
      <c r="I26" s="346"/>
    </row>
    <row r="27" spans="1:12" ht="15.95" customHeight="1">
      <c r="A27" s="601" t="s">
        <v>94</v>
      </c>
      <c r="B27" s="596"/>
      <c r="C27" s="592" t="str">
        <f>'ZZZ-PG1.DBF'!H30</f>
        <v>22</v>
      </c>
      <c r="D27" s="593"/>
      <c r="E27" s="593">
        <f>'ZZZ-PG1.DBF'!I30</f>
        <v>600000</v>
      </c>
      <c r="F27" s="593">
        <f>'ZZZ-PG1.DBF'!L30</f>
        <v>564000</v>
      </c>
      <c r="G27" s="593">
        <f t="shared" si="2"/>
        <v>-36000</v>
      </c>
      <c r="H27" s="593">
        <f>'ZZZ-PG1.DBF'!S30</f>
        <v>-6</v>
      </c>
      <c r="I27" s="346"/>
    </row>
    <row r="28" spans="1:12" ht="15.95" customHeight="1">
      <c r="A28" s="567" t="s">
        <v>95</v>
      </c>
      <c r="B28" s="596"/>
      <c r="C28" s="592" t="str">
        <f>'ZZZ-PG1.DBF'!H31</f>
        <v>22</v>
      </c>
      <c r="D28" s="593"/>
      <c r="E28" s="593">
        <f>'ZZZ-PG1.DBF'!I31</f>
        <v>150000</v>
      </c>
      <c r="F28" s="593">
        <f>'ZZZ-PG1.DBF'!L31</f>
        <v>133000</v>
      </c>
      <c r="G28" s="593">
        <f t="shared" si="2"/>
        <v>-17000</v>
      </c>
      <c r="H28" s="593">
        <f>'ZZZ-PG1.DBF'!S31</f>
        <v>-11.33</v>
      </c>
      <c r="I28" s="346" t="s">
        <v>1454</v>
      </c>
    </row>
    <row r="29" spans="1:12" ht="15.95" customHeight="1">
      <c r="A29" s="225" t="s">
        <v>96</v>
      </c>
      <c r="B29" s="590"/>
      <c r="C29" s="592">
        <f>'ZZZ-PG1.DBF'!H32</f>
        <v>0</v>
      </c>
      <c r="D29" s="593"/>
      <c r="E29" s="593">
        <f>'ZZZ-PG1.DBF'!I32</f>
        <v>0</v>
      </c>
      <c r="F29" s="593">
        <f>'ZZZ-PG1.DBF'!L32</f>
        <v>0</v>
      </c>
      <c r="G29" s="593">
        <f t="shared" si="2"/>
        <v>0</v>
      </c>
      <c r="H29" s="593">
        <f>'ZZZ-PG1.DBF'!S32</f>
        <v>0</v>
      </c>
      <c r="I29" s="346"/>
    </row>
    <row r="30" spans="1:12" ht="15.95" customHeight="1">
      <c r="A30" s="225" t="s">
        <v>97</v>
      </c>
      <c r="B30" s="590"/>
      <c r="C30" s="592" t="str">
        <f>'ZZZ-PG1.DBF'!H33</f>
        <v>RF</v>
      </c>
      <c r="D30" s="593"/>
      <c r="E30" s="593">
        <f>'ZZZ-PG1.DBF'!I33</f>
        <v>50000</v>
      </c>
      <c r="F30" s="593">
        <f>'ZZZ-PG1.DBF'!L33</f>
        <v>47000</v>
      </c>
      <c r="G30" s="593">
        <f t="shared" si="2"/>
        <v>-3000</v>
      </c>
      <c r="H30" s="593">
        <f>'ZZZ-PG1.DBF'!S33</f>
        <v>-6</v>
      </c>
      <c r="I30" s="346"/>
    </row>
    <row r="31" spans="1:12" ht="15.95" customHeight="1">
      <c r="A31" s="569" t="s">
        <v>474</v>
      </c>
      <c r="B31" s="590"/>
      <c r="C31" s="592">
        <f>'ZZZ-PG1.DBF'!H34</f>
        <v>0</v>
      </c>
      <c r="D31" s="593"/>
      <c r="E31" s="593">
        <f>'ZZZ-PG1.DBF'!I34</f>
        <v>0</v>
      </c>
      <c r="F31" s="593">
        <f>'ZZZ-PG1.DBF'!L34</f>
        <v>0</v>
      </c>
      <c r="G31" s="593">
        <f t="shared" si="2"/>
        <v>0</v>
      </c>
      <c r="H31" s="593">
        <f>'ZZZ-PG1.DBF'!S34</f>
        <v>0</v>
      </c>
      <c r="I31" s="346"/>
    </row>
    <row r="32" spans="1:12" ht="15.95" customHeight="1">
      <c r="A32" s="589" t="s">
        <v>98</v>
      </c>
      <c r="B32" s="590"/>
      <c r="C32" s="592">
        <f>'ZZZ-PG1.DBF'!H35</f>
        <v>0</v>
      </c>
      <c r="D32" s="594"/>
      <c r="E32" s="594">
        <f>'ZZZ-PG1.DBF'!I35</f>
        <v>1180000</v>
      </c>
      <c r="F32" s="594">
        <f>'ZZZ-PG1.DBF'!L35</f>
        <v>1101200</v>
      </c>
      <c r="G32" s="594">
        <f t="shared" si="2"/>
        <v>-78800</v>
      </c>
      <c r="H32" s="594">
        <f>'ZZZ-PG1.DBF'!S35</f>
        <v>-6.68</v>
      </c>
      <c r="I32" s="346"/>
    </row>
    <row r="33" spans="1:9" ht="15.95" customHeight="1">
      <c r="A33" s="589"/>
      <c r="B33" s="590"/>
      <c r="C33" s="592"/>
      <c r="D33" s="593"/>
      <c r="E33" s="593"/>
      <c r="F33" s="593"/>
      <c r="G33" s="593"/>
      <c r="H33" s="593"/>
      <c r="I33" s="346"/>
    </row>
    <row r="34" spans="1:9" ht="15.95" customHeight="1">
      <c r="A34" s="564" t="s">
        <v>68</v>
      </c>
      <c r="B34" s="591"/>
      <c r="C34" s="592"/>
      <c r="D34" s="593"/>
      <c r="E34" s="593"/>
      <c r="F34" s="593"/>
      <c r="G34" s="593"/>
      <c r="H34" s="593"/>
      <c r="I34" s="346"/>
    </row>
    <row r="35" spans="1:9" ht="15.95" customHeight="1">
      <c r="A35" s="225" t="s">
        <v>99</v>
      </c>
      <c r="B35" s="590"/>
      <c r="C35" s="592" t="str">
        <f>'ZZZ-PG1.DBF'!H38</f>
        <v>22</v>
      </c>
      <c r="D35" s="593"/>
      <c r="E35" s="593">
        <f>'ZZZ-PG1.DBF'!I38</f>
        <v>250000</v>
      </c>
      <c r="F35" s="593">
        <f>'ZZZ-PG1.DBF'!L38</f>
        <v>235000</v>
      </c>
      <c r="G35" s="593">
        <f t="shared" ref="G35:G41" si="3">F35-E35</f>
        <v>-15000</v>
      </c>
      <c r="H35" s="593">
        <f>'ZZZ-PG1.DBF'!S38</f>
        <v>-6</v>
      </c>
      <c r="I35" s="346"/>
    </row>
    <row r="36" spans="1:9" ht="15.95" customHeight="1">
      <c r="A36" s="225" t="s">
        <v>100</v>
      </c>
      <c r="B36" s="590"/>
      <c r="C36" s="592" t="str">
        <f>'ZZZ-PG1.DBF'!H39</f>
        <v>22</v>
      </c>
      <c r="D36" s="593"/>
      <c r="E36" s="593">
        <f>'ZZZ-PG1.DBF'!I39</f>
        <v>50000</v>
      </c>
      <c r="F36" s="593">
        <f>'ZZZ-PG1.DBF'!L39</f>
        <v>47000</v>
      </c>
      <c r="G36" s="593">
        <f t="shared" si="3"/>
        <v>-3000</v>
      </c>
      <c r="H36" s="593">
        <f>'ZZZ-PG1.DBF'!S39</f>
        <v>-6</v>
      </c>
      <c r="I36" s="346"/>
    </row>
    <row r="37" spans="1:9" ht="15.95" customHeight="1">
      <c r="A37" s="225" t="s">
        <v>101</v>
      </c>
      <c r="B37" s="590"/>
      <c r="C37" s="592" t="str">
        <f>'ZZZ-PG1.DBF'!H40</f>
        <v>22</v>
      </c>
      <c r="D37" s="593"/>
      <c r="E37" s="593">
        <f>'ZZZ-PG1.DBF'!I40</f>
        <v>50000</v>
      </c>
      <c r="F37" s="593">
        <f>'ZZZ-PG1.DBF'!L40</f>
        <v>47000</v>
      </c>
      <c r="G37" s="593">
        <f t="shared" si="3"/>
        <v>-3000</v>
      </c>
      <c r="H37" s="593">
        <f>'ZZZ-PG1.DBF'!S40</f>
        <v>-6</v>
      </c>
      <c r="I37" s="346"/>
    </row>
    <row r="38" spans="1:9" ht="15.95" customHeight="1">
      <c r="A38" s="569" t="s">
        <v>476</v>
      </c>
      <c r="B38" s="590"/>
      <c r="C38" s="592" t="str">
        <f>'ZZZ-PG1.DBF'!H41</f>
        <v>22</v>
      </c>
      <c r="D38" s="593"/>
      <c r="E38" s="593">
        <f>'ZZZ-PG1.DBF'!I41</f>
        <v>50000</v>
      </c>
      <c r="F38" s="593">
        <f>'ZZZ-PG1.DBF'!L41</f>
        <v>47000</v>
      </c>
      <c r="G38" s="593">
        <f t="shared" si="3"/>
        <v>-3000</v>
      </c>
      <c r="H38" s="593">
        <f>'ZZZ-PG1.DBF'!S41</f>
        <v>-6</v>
      </c>
      <c r="I38" s="346"/>
    </row>
    <row r="39" spans="1:9" ht="15.95" customHeight="1">
      <c r="A39" s="569" t="s">
        <v>585</v>
      </c>
      <c r="B39" s="590"/>
      <c r="C39" s="592">
        <f>'ZZZ-PG1.DBF'!H42</f>
        <v>0</v>
      </c>
      <c r="D39" s="593"/>
      <c r="E39" s="593">
        <f>'ZZZ-PG1.DBF'!I42</f>
        <v>0</v>
      </c>
      <c r="F39" s="593">
        <f>'ZZZ-PG1.DBF'!L42</f>
        <v>0</v>
      </c>
      <c r="G39" s="593">
        <f t="shared" si="3"/>
        <v>0</v>
      </c>
      <c r="H39" s="593">
        <f>'ZZZ-PG1.DBF'!S42</f>
        <v>0</v>
      </c>
      <c r="I39" s="346"/>
    </row>
    <row r="40" spans="1:9" ht="15.95" customHeight="1">
      <c r="A40" s="569" t="s">
        <v>477</v>
      </c>
      <c r="B40" s="590"/>
      <c r="C40" s="592">
        <f>'ZZZ-PG1.DBF'!H43</f>
        <v>0</v>
      </c>
      <c r="D40" s="593"/>
      <c r="E40" s="593">
        <f>'ZZZ-PG1.DBF'!I43</f>
        <v>0</v>
      </c>
      <c r="F40" s="593">
        <f>'ZZZ-PG1.DBF'!L43</f>
        <v>0</v>
      </c>
      <c r="G40" s="593">
        <f t="shared" si="3"/>
        <v>0</v>
      </c>
      <c r="H40" s="593">
        <f>'ZZZ-PG1.DBF'!S43</f>
        <v>0</v>
      </c>
      <c r="I40" s="346"/>
    </row>
    <row r="41" spans="1:9" ht="15.95" customHeight="1">
      <c r="A41" s="589" t="s">
        <v>102</v>
      </c>
      <c r="B41" s="590"/>
      <c r="C41" s="592">
        <f>'ZZZ-PG1.DBF'!H44</f>
        <v>0</v>
      </c>
      <c r="D41" s="594"/>
      <c r="E41" s="594">
        <f>'ZZZ-PG1.DBF'!I44</f>
        <v>400000</v>
      </c>
      <c r="F41" s="594">
        <f>'ZZZ-PG1.DBF'!L44</f>
        <v>376000</v>
      </c>
      <c r="G41" s="594">
        <f t="shared" si="3"/>
        <v>-24000</v>
      </c>
      <c r="H41" s="594">
        <f>'ZZZ-PG1.DBF'!S44</f>
        <v>-6</v>
      </c>
      <c r="I41" s="346"/>
    </row>
    <row r="42" spans="1:9" ht="15.95" customHeight="1">
      <c r="A42" s="589"/>
      <c r="B42" s="590"/>
      <c r="C42" s="592"/>
      <c r="D42" s="603"/>
      <c r="E42" s="593"/>
      <c r="F42" s="593"/>
      <c r="G42" s="593"/>
      <c r="H42" s="593"/>
      <c r="I42" s="346"/>
    </row>
    <row r="43" spans="1:9" ht="15.95" customHeight="1">
      <c r="A43" s="564" t="s">
        <v>69</v>
      </c>
      <c r="B43" s="591"/>
      <c r="C43" s="592"/>
      <c r="D43" s="603"/>
      <c r="E43" s="593"/>
      <c r="F43" s="593"/>
      <c r="G43" s="593"/>
      <c r="H43" s="593"/>
      <c r="I43" s="346"/>
    </row>
    <row r="44" spans="1:9" ht="15.95" customHeight="1">
      <c r="A44" s="225" t="s">
        <v>103</v>
      </c>
      <c r="B44" s="590"/>
      <c r="C44" s="592" t="str">
        <f>'ZZZ-PG1.DBF'!H47</f>
        <v>22</v>
      </c>
      <c r="D44" s="593"/>
      <c r="E44" s="593">
        <f>'ZZZ-PG1.DBF'!I47</f>
        <v>1000</v>
      </c>
      <c r="F44" s="593">
        <f>'ZZZ-PG1.DBF'!L47</f>
        <v>940</v>
      </c>
      <c r="G44" s="593">
        <f t="shared" ref="G44:G53" si="4">F44-E44</f>
        <v>-60</v>
      </c>
      <c r="H44" s="593">
        <f>'ZZZ-PG1.DBF'!S47</f>
        <v>-6</v>
      </c>
      <c r="I44" s="346"/>
    </row>
    <row r="45" spans="1:9" ht="15.95" customHeight="1">
      <c r="A45" s="225" t="s">
        <v>104</v>
      </c>
      <c r="B45" s="590"/>
      <c r="C45" s="592" t="str">
        <f>'ZZZ-PG1.DBF'!H48</f>
        <v>22</v>
      </c>
      <c r="D45" s="593"/>
      <c r="E45" s="593">
        <f>'ZZZ-PG1.DBF'!I48</f>
        <v>250000</v>
      </c>
      <c r="F45" s="593">
        <f>'ZZZ-PG1.DBF'!L48</f>
        <v>235000</v>
      </c>
      <c r="G45" s="593">
        <f t="shared" si="4"/>
        <v>-15000</v>
      </c>
      <c r="H45" s="593">
        <f>'ZZZ-PG1.DBF'!S48</f>
        <v>-6</v>
      </c>
      <c r="I45" s="346"/>
    </row>
    <row r="46" spans="1:9" ht="15.95" customHeight="1">
      <c r="A46" s="225" t="s">
        <v>105</v>
      </c>
      <c r="B46" s="590"/>
      <c r="C46" s="592" t="str">
        <f>'ZZZ-PG1.DBF'!H49</f>
        <v>22</v>
      </c>
      <c r="D46" s="593"/>
      <c r="E46" s="593">
        <f>'ZZZ-PG1.DBF'!I49</f>
        <v>350000</v>
      </c>
      <c r="F46" s="593">
        <f>'ZZZ-PG1.DBF'!L49</f>
        <v>350000</v>
      </c>
      <c r="G46" s="593">
        <f t="shared" si="4"/>
        <v>0</v>
      </c>
      <c r="H46" s="593">
        <f>'ZZZ-PG1.DBF'!S49</f>
        <v>0</v>
      </c>
      <c r="I46" s="346"/>
    </row>
    <row r="47" spans="1:9" ht="15.95" customHeight="1">
      <c r="A47" s="225" t="s">
        <v>106</v>
      </c>
      <c r="B47" s="590"/>
      <c r="C47" s="592" t="str">
        <f>'ZZZ-PG1.DBF'!H50</f>
        <v>22</v>
      </c>
      <c r="D47" s="593"/>
      <c r="E47" s="593">
        <f>'ZZZ-PG1.DBF'!I50</f>
        <v>25000</v>
      </c>
      <c r="F47" s="593">
        <f>'ZZZ-PG1.DBF'!L50</f>
        <v>25000</v>
      </c>
      <c r="G47" s="593">
        <f t="shared" si="4"/>
        <v>0</v>
      </c>
      <c r="H47" s="593">
        <f>'ZZZ-PG1.DBF'!S50</f>
        <v>0</v>
      </c>
      <c r="I47" s="346"/>
    </row>
    <row r="48" spans="1:9" ht="15.95" customHeight="1">
      <c r="A48" s="569" t="s">
        <v>586</v>
      </c>
      <c r="B48" s="590"/>
      <c r="C48" s="592">
        <f>'ZZZ-PG1.DBF'!H51</f>
        <v>0</v>
      </c>
      <c r="D48" s="593"/>
      <c r="E48" s="593">
        <f>'ZZZ-PG1.DBF'!I51</f>
        <v>0</v>
      </c>
      <c r="F48" s="593">
        <f>'ZZZ-PG1.DBF'!L51</f>
        <v>0</v>
      </c>
      <c r="G48" s="593">
        <f t="shared" si="4"/>
        <v>0</v>
      </c>
      <c r="H48" s="593">
        <f>'ZZZ-PG1.DBF'!S51</f>
        <v>0</v>
      </c>
      <c r="I48" s="346"/>
    </row>
    <row r="49" spans="1:9" ht="15.95" customHeight="1">
      <c r="A49" s="225" t="s">
        <v>379</v>
      </c>
      <c r="B49" s="590"/>
      <c r="C49" s="592">
        <f>'ZZZ-PG1.DBF'!H52</f>
        <v>0</v>
      </c>
      <c r="D49" s="593"/>
      <c r="E49" s="593">
        <f>'ZZZ-PG1.DBF'!I52</f>
        <v>0</v>
      </c>
      <c r="F49" s="593">
        <f>'ZZZ-PG1.DBF'!L52</f>
        <v>0</v>
      </c>
      <c r="G49" s="593">
        <f t="shared" si="4"/>
        <v>0</v>
      </c>
      <c r="H49" s="593">
        <f>'ZZZ-PG1.DBF'!S52</f>
        <v>0</v>
      </c>
      <c r="I49" s="346"/>
    </row>
    <row r="50" spans="1:9" ht="15.95" customHeight="1">
      <c r="A50" s="569" t="s">
        <v>590</v>
      </c>
      <c r="B50" s="590"/>
      <c r="C50" s="592">
        <f>'ZZZ-PG1.DBF'!H53</f>
        <v>0</v>
      </c>
      <c r="D50" s="593"/>
      <c r="E50" s="593">
        <f>'ZZZ-PG1.DBF'!I53</f>
        <v>0</v>
      </c>
      <c r="F50" s="593">
        <f>'ZZZ-PG1.DBF'!L53</f>
        <v>0</v>
      </c>
      <c r="G50" s="593">
        <f t="shared" si="4"/>
        <v>0</v>
      </c>
      <c r="H50" s="593">
        <f>'ZZZ-PG1.DBF'!S53</f>
        <v>0</v>
      </c>
      <c r="I50" s="346"/>
    </row>
    <row r="51" spans="1:9" ht="15.95" customHeight="1">
      <c r="A51" s="874" t="s">
        <v>589</v>
      </c>
      <c r="B51" s="875"/>
      <c r="C51" s="867">
        <f>'ZZZ-PG1.DBF'!H54</f>
        <v>0</v>
      </c>
      <c r="D51" s="868"/>
      <c r="E51" s="868">
        <f>'ZZZ-PG1.DBF'!I54</f>
        <v>0</v>
      </c>
      <c r="F51" s="868">
        <f>'ZZZ-PG1.DBF'!L54</f>
        <v>0</v>
      </c>
      <c r="G51" s="868">
        <f t="shared" si="4"/>
        <v>0</v>
      </c>
      <c r="H51" s="868">
        <f>'ZZZ-PG1.DBF'!S54</f>
        <v>0</v>
      </c>
      <c r="I51" s="347"/>
    </row>
    <row r="52" spans="1:9" ht="15.95" customHeight="1">
      <c r="A52" s="883" t="s">
        <v>361</v>
      </c>
      <c r="B52" s="884"/>
      <c r="C52" s="871" t="str">
        <f>'ZZZ-PG1.DBF'!H55</f>
        <v>RF</v>
      </c>
      <c r="D52" s="872"/>
      <c r="E52" s="872">
        <f>'ZZZ-PG1.DBF'!I55</f>
        <v>540000</v>
      </c>
      <c r="F52" s="872">
        <f>'ZZZ-PG1.DBF'!L55</f>
        <v>418100</v>
      </c>
      <c r="G52" s="872">
        <f t="shared" si="4"/>
        <v>-121900</v>
      </c>
      <c r="H52" s="872">
        <f>'ZZZ-PG1.DBF'!S55</f>
        <v>-22.57</v>
      </c>
      <c r="I52" s="873"/>
    </row>
    <row r="53" spans="1:9" ht="15.95" customHeight="1">
      <c r="A53" s="589" t="s">
        <v>216</v>
      </c>
      <c r="B53" s="590"/>
      <c r="C53" s="606">
        <f>'ZZZ-PG1.DBF'!H56</f>
        <v>0</v>
      </c>
      <c r="D53" s="594"/>
      <c r="E53" s="594">
        <f>'ZZZ-PG1.DBF'!I56</f>
        <v>1166000</v>
      </c>
      <c r="F53" s="594">
        <f>'ZZZ-PG1.DBF'!L56</f>
        <v>1029040</v>
      </c>
      <c r="G53" s="594">
        <f t="shared" si="4"/>
        <v>-136960</v>
      </c>
      <c r="H53" s="594">
        <f>'ZZZ-PG1.DBF'!S56</f>
        <v>-11.75</v>
      </c>
      <c r="I53" s="346"/>
    </row>
    <row r="54" spans="1:9" ht="15.95" customHeight="1">
      <c r="A54" s="589" t="s">
        <v>334</v>
      </c>
      <c r="B54" s="590"/>
      <c r="C54" s="876">
        <f>'ZZZ-PG1.DBF'!H57</f>
        <v>0</v>
      </c>
      <c r="D54" s="877"/>
      <c r="E54" s="877">
        <f>'ZZZ-PG1.DBF'!I57</f>
        <v>2966000</v>
      </c>
      <c r="F54" s="877">
        <f>'ZZZ-PG1.DBF'!L57</f>
        <v>2713040</v>
      </c>
      <c r="G54" s="877">
        <f>F54-E54</f>
        <v>-252960</v>
      </c>
      <c r="H54" s="877">
        <f>'ZZZ-PG1.DBF'!S57</f>
        <v>-8.5299999999999994</v>
      </c>
      <c r="I54" s="346"/>
    </row>
    <row r="55" spans="1:9" s="579" customFormat="1" ht="15.95" customHeight="1">
      <c r="A55" s="878"/>
      <c r="B55" s="879"/>
      <c r="C55" s="880"/>
      <c r="D55" s="881"/>
      <c r="E55" s="881"/>
      <c r="F55" s="881"/>
      <c r="G55" s="881"/>
      <c r="H55" s="881"/>
      <c r="I55" s="882"/>
    </row>
    <row r="56" spans="1:9" ht="32.25" customHeight="1">
      <c r="A56" s="589" t="s">
        <v>770</v>
      </c>
      <c r="B56" s="590" t="s">
        <v>671</v>
      </c>
      <c r="C56" s="592"/>
      <c r="D56" s="593"/>
      <c r="E56" s="593"/>
      <c r="F56" s="593"/>
      <c r="G56" s="593"/>
      <c r="H56" s="593"/>
      <c r="I56" s="346"/>
    </row>
    <row r="57" spans="1:9" ht="15.95" customHeight="1">
      <c r="A57" s="564" t="s">
        <v>70</v>
      </c>
      <c r="B57" s="591"/>
      <c r="C57" s="592"/>
      <c r="D57" s="593"/>
      <c r="E57" s="593"/>
      <c r="F57" s="593"/>
      <c r="G57" s="593"/>
      <c r="H57" s="593"/>
      <c r="I57" s="346"/>
    </row>
    <row r="58" spans="1:9" ht="15.95" customHeight="1">
      <c r="A58" s="225" t="s">
        <v>107</v>
      </c>
      <c r="B58" s="590"/>
      <c r="C58" s="592">
        <f>'ZZZ-PG1.DBF'!H60</f>
        <v>0</v>
      </c>
      <c r="D58" s="593"/>
      <c r="E58" s="593">
        <f>'ZZZ-PG1.DBF'!I60</f>
        <v>0</v>
      </c>
      <c r="F58" s="593">
        <f>'ZZZ-PG1.DBF'!L60</f>
        <v>0</v>
      </c>
      <c r="G58" s="593">
        <f t="shared" ref="G58:G66" si="5">F58-E58</f>
        <v>0</v>
      </c>
      <c r="H58" s="593">
        <f>'ZZZ-PG1.DBF'!S60</f>
        <v>0</v>
      </c>
      <c r="I58" s="346"/>
    </row>
    <row r="59" spans="1:9" ht="15.95" customHeight="1">
      <c r="A59" s="569" t="s">
        <v>588</v>
      </c>
      <c r="B59" s="590"/>
      <c r="C59" s="592">
        <f>'ZZZ-PG1.DBF'!H61</f>
        <v>0</v>
      </c>
      <c r="D59" s="593"/>
      <c r="E59" s="593">
        <f>'ZZZ-PG1.DBF'!I61</f>
        <v>0</v>
      </c>
      <c r="F59" s="593">
        <f>'ZZZ-PG1.DBF'!L61</f>
        <v>0</v>
      </c>
      <c r="G59" s="593">
        <f t="shared" si="5"/>
        <v>0</v>
      </c>
      <c r="H59" s="593">
        <f>'ZZZ-PG1.DBF'!S61</f>
        <v>0</v>
      </c>
      <c r="I59" s="346"/>
    </row>
    <row r="60" spans="1:9" ht="15.95" customHeight="1">
      <c r="A60" s="225" t="s">
        <v>108</v>
      </c>
      <c r="B60" s="590"/>
      <c r="C60" s="592">
        <f>'ZZZ-PG1.DBF'!H62</f>
        <v>0</v>
      </c>
      <c r="D60" s="593"/>
      <c r="E60" s="593">
        <f>'ZZZ-PG1.DBF'!I62</f>
        <v>0</v>
      </c>
      <c r="F60" s="593">
        <f>'ZZZ-PG1.DBF'!L62</f>
        <v>0</v>
      </c>
      <c r="G60" s="593">
        <f t="shared" si="5"/>
        <v>0</v>
      </c>
      <c r="H60" s="593">
        <f>'ZZZ-PG1.DBF'!S62</f>
        <v>0</v>
      </c>
      <c r="I60" s="346"/>
    </row>
    <row r="61" spans="1:9" ht="15.95" customHeight="1">
      <c r="A61" s="225" t="s">
        <v>109</v>
      </c>
      <c r="B61" s="590"/>
      <c r="C61" s="592">
        <f>'ZZZ-PG1.DBF'!H63</f>
        <v>0</v>
      </c>
      <c r="D61" s="593"/>
      <c r="E61" s="593">
        <f>'ZZZ-PG1.DBF'!I63</f>
        <v>0</v>
      </c>
      <c r="F61" s="593">
        <f>'ZZZ-PG1.DBF'!L63</f>
        <v>0</v>
      </c>
      <c r="G61" s="593">
        <f t="shared" si="5"/>
        <v>0</v>
      </c>
      <c r="H61" s="593">
        <f>'ZZZ-PG1.DBF'!S63</f>
        <v>0</v>
      </c>
      <c r="I61" s="346"/>
    </row>
    <row r="62" spans="1:9" ht="15.95" customHeight="1">
      <c r="A62" s="225" t="s">
        <v>110</v>
      </c>
      <c r="B62" s="590"/>
      <c r="C62" s="592">
        <f>'ZZZ-PG1.DBF'!H64</f>
        <v>0</v>
      </c>
      <c r="D62" s="593"/>
      <c r="E62" s="593">
        <f>'ZZZ-PG1.DBF'!I64</f>
        <v>0</v>
      </c>
      <c r="F62" s="593">
        <f>'ZZZ-PG1.DBF'!L64</f>
        <v>0</v>
      </c>
      <c r="G62" s="593">
        <f t="shared" si="5"/>
        <v>0</v>
      </c>
      <c r="H62" s="593">
        <f>'ZZZ-PG1.DBF'!S64</f>
        <v>0</v>
      </c>
      <c r="I62" s="346"/>
    </row>
    <row r="63" spans="1:9" ht="15.95" customHeight="1">
      <c r="A63" s="225" t="s">
        <v>111</v>
      </c>
      <c r="B63" s="590"/>
      <c r="C63" s="592" t="str">
        <f>'ZZZ-PG1.DBF'!H65</f>
        <v>22</v>
      </c>
      <c r="D63" s="593"/>
      <c r="E63" s="593">
        <f>'ZZZ-PG1.DBF'!I65</f>
        <v>25000</v>
      </c>
      <c r="F63" s="593">
        <f>'ZZZ-PG1.DBF'!L65</f>
        <v>36500</v>
      </c>
      <c r="G63" s="593">
        <f t="shared" si="5"/>
        <v>11500</v>
      </c>
      <c r="H63" s="593">
        <f>'ZZZ-PG1.DBF'!S65</f>
        <v>46</v>
      </c>
      <c r="I63" s="346"/>
    </row>
    <row r="64" spans="1:9" ht="15.95" customHeight="1">
      <c r="A64" s="569" t="s">
        <v>591</v>
      </c>
      <c r="B64" s="590"/>
      <c r="C64" s="592">
        <f>'ZZZ-PG1.DBF'!H66</f>
        <v>0</v>
      </c>
      <c r="D64" s="593"/>
      <c r="E64" s="593">
        <f>'ZZZ-PG1.DBF'!I66</f>
        <v>0</v>
      </c>
      <c r="F64" s="593">
        <f>'ZZZ-PG1.DBF'!L66</f>
        <v>0</v>
      </c>
      <c r="G64" s="593">
        <f t="shared" si="5"/>
        <v>0</v>
      </c>
      <c r="H64" s="593">
        <f>'ZZZ-PG1.DBF'!S66</f>
        <v>0</v>
      </c>
      <c r="I64" s="346"/>
    </row>
    <row r="65" spans="1:9" ht="15.95" customHeight="1">
      <c r="A65" s="569" t="s">
        <v>592</v>
      </c>
      <c r="B65" s="590"/>
      <c r="C65" s="592">
        <f>'ZZZ-PG1.DBF'!H67</f>
        <v>0</v>
      </c>
      <c r="D65" s="593"/>
      <c r="E65" s="593">
        <f>'ZZZ-PG1.DBF'!I67</f>
        <v>0</v>
      </c>
      <c r="F65" s="593">
        <f>'ZZZ-PG1.DBF'!L67</f>
        <v>0</v>
      </c>
      <c r="G65" s="593">
        <f t="shared" si="5"/>
        <v>0</v>
      </c>
      <c r="H65" s="593">
        <f>'ZZZ-PG1.DBF'!S67</f>
        <v>0</v>
      </c>
      <c r="I65" s="346"/>
    </row>
    <row r="66" spans="1:9" ht="15.95" customHeight="1">
      <c r="A66" s="589" t="s">
        <v>112</v>
      </c>
      <c r="B66" s="590"/>
      <c r="C66" s="592">
        <f>'ZZZ-PG1.DBF'!H68</f>
        <v>0</v>
      </c>
      <c r="D66" s="594"/>
      <c r="E66" s="594">
        <f>'ZZZ-PG1.DBF'!I68</f>
        <v>25000</v>
      </c>
      <c r="F66" s="594">
        <f>'ZZZ-PG1.DBF'!L68</f>
        <v>36500</v>
      </c>
      <c r="G66" s="594">
        <f t="shared" si="5"/>
        <v>11500</v>
      </c>
      <c r="H66" s="594">
        <f>'ZZZ-PG1.DBF'!S68</f>
        <v>46</v>
      </c>
      <c r="I66" s="346"/>
    </row>
    <row r="67" spans="1:9" ht="15.95" customHeight="1">
      <c r="A67" s="589"/>
      <c r="B67" s="590"/>
      <c r="C67" s="592"/>
      <c r="D67" s="593"/>
      <c r="E67" s="593"/>
      <c r="F67" s="593"/>
      <c r="G67" s="593"/>
      <c r="H67" s="593"/>
      <c r="I67" s="346"/>
    </row>
    <row r="68" spans="1:9" ht="15.95" customHeight="1">
      <c r="A68" s="564" t="s">
        <v>575</v>
      </c>
      <c r="B68" s="591"/>
      <c r="C68" s="592"/>
      <c r="D68" s="593"/>
      <c r="E68" s="593"/>
      <c r="F68" s="593"/>
      <c r="G68" s="593"/>
      <c r="H68" s="593"/>
      <c r="I68" s="346"/>
    </row>
    <row r="69" spans="1:9" ht="15.95" customHeight="1">
      <c r="A69" s="225" t="s">
        <v>113</v>
      </c>
      <c r="B69" s="590"/>
      <c r="C69" s="592">
        <f>'ZZZ-PG1.DBF'!H71</f>
        <v>0</v>
      </c>
      <c r="D69" s="593"/>
      <c r="E69" s="593">
        <f>'ZZZ-PG1.DBF'!I71</f>
        <v>0</v>
      </c>
      <c r="F69" s="593">
        <f>'ZZZ-PG1.DBF'!L71</f>
        <v>0</v>
      </c>
      <c r="G69" s="593">
        <f t="shared" ref="G69:G72" si="6">F69-E69</f>
        <v>0</v>
      </c>
      <c r="H69" s="593">
        <f>'ZZZ-PG1.DBF'!S71</f>
        <v>0</v>
      </c>
      <c r="I69" s="346"/>
    </row>
    <row r="70" spans="1:9" ht="15.95" customHeight="1">
      <c r="A70" s="569" t="s">
        <v>479</v>
      </c>
      <c r="B70" s="590"/>
      <c r="C70" s="592">
        <f>'ZZZ-PG1.DBF'!H72</f>
        <v>0</v>
      </c>
      <c r="D70" s="593"/>
      <c r="E70" s="593">
        <f>'ZZZ-PG1.DBF'!I72</f>
        <v>0</v>
      </c>
      <c r="F70" s="593">
        <f>'ZZZ-PG1.DBF'!L72</f>
        <v>0</v>
      </c>
      <c r="G70" s="593">
        <f t="shared" si="6"/>
        <v>0</v>
      </c>
      <c r="H70" s="593">
        <f>'ZZZ-PG1.DBF'!S72</f>
        <v>0</v>
      </c>
      <c r="I70" s="346"/>
    </row>
    <row r="71" spans="1:9" ht="15.95" customHeight="1">
      <c r="A71" s="569" t="s">
        <v>593</v>
      </c>
      <c r="B71" s="590"/>
      <c r="C71" s="592">
        <f>'ZZZ-PG1.DBF'!H73</f>
        <v>0</v>
      </c>
      <c r="D71" s="593"/>
      <c r="E71" s="593">
        <f>'ZZZ-PG1.DBF'!I73</f>
        <v>0</v>
      </c>
      <c r="F71" s="593">
        <f>'ZZZ-PG1.DBF'!L73</f>
        <v>0</v>
      </c>
      <c r="G71" s="593">
        <f t="shared" si="6"/>
        <v>0</v>
      </c>
      <c r="H71" s="593">
        <f>'ZZZ-PG1.DBF'!S73</f>
        <v>0</v>
      </c>
      <c r="I71" s="346"/>
    </row>
    <row r="72" spans="1:9" ht="15.95" customHeight="1">
      <c r="A72" s="589" t="s">
        <v>112</v>
      </c>
      <c r="B72" s="590"/>
      <c r="C72" s="606">
        <f>'ZZZ-PG1.DBF'!H74</f>
        <v>0</v>
      </c>
      <c r="D72" s="594"/>
      <c r="E72" s="594">
        <f>'ZZZ-PG1.DBF'!I74</f>
        <v>0</v>
      </c>
      <c r="F72" s="594">
        <f>'ZZZ-PG1.DBF'!L74</f>
        <v>0</v>
      </c>
      <c r="G72" s="594">
        <f t="shared" si="6"/>
        <v>0</v>
      </c>
      <c r="H72" s="594">
        <f>'ZZZ-PG1.DBF'!S74</f>
        <v>0</v>
      </c>
      <c r="I72" s="346"/>
    </row>
    <row r="73" spans="1:9" ht="15.95" customHeight="1">
      <c r="A73" s="589"/>
      <c r="B73" s="590"/>
      <c r="C73" s="592"/>
      <c r="D73" s="593"/>
      <c r="E73" s="593"/>
      <c r="F73" s="593"/>
      <c r="G73" s="593"/>
      <c r="H73" s="593"/>
      <c r="I73" s="346"/>
    </row>
    <row r="74" spans="1:9" ht="15.95" customHeight="1" thickBot="1">
      <c r="A74" s="589" t="s">
        <v>605</v>
      </c>
      <c r="B74" s="590"/>
      <c r="C74" s="607">
        <f>'ZZZ-PG1.DBF'!H76</f>
        <v>0</v>
      </c>
      <c r="D74" s="608"/>
      <c r="E74" s="608">
        <f>'ZZZ-PG1.DBF'!I76</f>
        <v>9021000</v>
      </c>
      <c r="F74" s="608">
        <f>'ZZZ-PG1.DBF'!L76</f>
        <v>8890940</v>
      </c>
      <c r="G74" s="608">
        <f>F74-E74</f>
        <v>-130060</v>
      </c>
      <c r="H74" s="608">
        <f>'ZZZ-PG1.DBF'!S76</f>
        <v>-1.44</v>
      </c>
      <c r="I74" s="346"/>
    </row>
    <row r="75" spans="1:9" ht="15.95" customHeight="1">
      <c r="A75" s="225"/>
      <c r="B75" s="590"/>
      <c r="C75" s="592"/>
      <c r="D75" s="593"/>
      <c r="E75" s="593"/>
      <c r="F75" s="593"/>
      <c r="G75" s="593"/>
      <c r="H75" s="593"/>
      <c r="I75" s="346"/>
    </row>
    <row r="76" spans="1:9" ht="15.95" customHeight="1">
      <c r="A76" s="564" t="s">
        <v>3</v>
      </c>
      <c r="B76" s="591"/>
      <c r="C76" s="592"/>
      <c r="D76" s="593"/>
      <c r="E76" s="593"/>
      <c r="F76" s="593"/>
      <c r="G76" s="593"/>
      <c r="H76" s="593"/>
      <c r="I76" s="346"/>
    </row>
    <row r="77" spans="1:9" ht="15.95" customHeight="1">
      <c r="A77" s="225"/>
      <c r="B77" s="590"/>
      <c r="C77" s="592"/>
      <c r="D77" s="593"/>
      <c r="E77" s="593"/>
      <c r="F77" s="593"/>
      <c r="G77" s="593"/>
      <c r="H77" s="593"/>
      <c r="I77" s="346"/>
    </row>
    <row r="78" spans="1:9" ht="15.95" customHeight="1">
      <c r="A78" s="610" t="s">
        <v>114</v>
      </c>
      <c r="B78" s="611"/>
      <c r="C78" s="592"/>
      <c r="D78" s="593"/>
      <c r="E78" s="593"/>
      <c r="F78" s="593"/>
      <c r="G78" s="593"/>
      <c r="H78" s="593"/>
      <c r="I78" s="346"/>
    </row>
    <row r="79" spans="1:9" ht="15.95" customHeight="1">
      <c r="A79" s="610"/>
      <c r="B79" s="611"/>
      <c r="C79" s="592"/>
      <c r="D79" s="593"/>
      <c r="E79" s="593"/>
      <c r="F79" s="593"/>
      <c r="G79" s="593"/>
      <c r="H79" s="593"/>
      <c r="I79" s="346"/>
    </row>
    <row r="80" spans="1:9" ht="15.95" customHeight="1">
      <c r="A80" s="589" t="s">
        <v>319</v>
      </c>
      <c r="B80" s="590" t="s">
        <v>672</v>
      </c>
      <c r="C80" s="592"/>
      <c r="D80" s="593"/>
      <c r="E80" s="593"/>
      <c r="F80" s="593"/>
      <c r="G80" s="593"/>
      <c r="H80" s="593"/>
      <c r="I80" s="346"/>
    </row>
    <row r="81" spans="1:9" ht="15.95" customHeight="1">
      <c r="A81" s="225" t="s">
        <v>115</v>
      </c>
      <c r="B81" s="590"/>
      <c r="C81" s="592" t="str">
        <f>'ZZZ-PG1.DBF'!H83</f>
        <v>23</v>
      </c>
      <c r="D81" s="593"/>
      <c r="E81" s="593">
        <f>'ZZZ-PG1.DBF'!I83</f>
        <v>800000</v>
      </c>
      <c r="F81" s="593">
        <f>'ZZZ-PG1.DBF'!L83</f>
        <v>800000</v>
      </c>
      <c r="G81" s="593">
        <f t="shared" ref="G81:G87" si="7">F81-E81</f>
        <v>0</v>
      </c>
      <c r="H81" s="593">
        <f>'ZZZ-PG1.DBF'!S83</f>
        <v>0</v>
      </c>
      <c r="I81" s="346"/>
    </row>
    <row r="82" spans="1:9" ht="15.95" customHeight="1">
      <c r="A82" s="225" t="s">
        <v>116</v>
      </c>
      <c r="B82" s="590"/>
      <c r="C82" s="592">
        <f>'ZZZ-PG1.DBF'!H84</f>
        <v>0</v>
      </c>
      <c r="D82" s="593"/>
      <c r="E82" s="593">
        <f>'ZZZ-PG1.DBF'!I84</f>
        <v>0</v>
      </c>
      <c r="F82" s="593">
        <f>'ZZZ-PG1.DBF'!L84</f>
        <v>0</v>
      </c>
      <c r="G82" s="593">
        <f t="shared" si="7"/>
        <v>0</v>
      </c>
      <c r="H82" s="593">
        <f>'ZZZ-PG1.DBF'!S84</f>
        <v>0</v>
      </c>
      <c r="I82" s="346"/>
    </row>
    <row r="83" spans="1:9" ht="15.95" customHeight="1">
      <c r="A83" s="225" t="s">
        <v>117</v>
      </c>
      <c r="B83" s="590"/>
      <c r="C83" s="592">
        <f>'ZZZ-PG1.DBF'!H85</f>
        <v>0</v>
      </c>
      <c r="D83" s="593"/>
      <c r="E83" s="593">
        <f>'ZZZ-PG1.DBF'!I85</f>
        <v>0</v>
      </c>
      <c r="F83" s="593">
        <f>'ZZZ-PG1.DBF'!L85</f>
        <v>0</v>
      </c>
      <c r="G83" s="593">
        <f t="shared" si="7"/>
        <v>0</v>
      </c>
      <c r="H83" s="593">
        <f>'ZZZ-PG1.DBF'!S85</f>
        <v>0</v>
      </c>
      <c r="I83" s="346"/>
    </row>
    <row r="84" spans="1:9" ht="15.95" customHeight="1">
      <c r="A84" s="292" t="s">
        <v>594</v>
      </c>
      <c r="B84" s="612"/>
      <c r="C84" s="592">
        <f>'ZZZ-PG1.DBF'!H86</f>
        <v>0</v>
      </c>
      <c r="D84" s="593"/>
      <c r="E84" s="593">
        <f>'ZZZ-PG1.DBF'!I86</f>
        <v>0</v>
      </c>
      <c r="F84" s="593">
        <f>'ZZZ-PG1.DBF'!L86</f>
        <v>0</v>
      </c>
      <c r="G84" s="593">
        <f t="shared" si="7"/>
        <v>0</v>
      </c>
      <c r="H84" s="593">
        <f>'ZZZ-PG1.DBF'!S86</f>
        <v>0</v>
      </c>
      <c r="I84" s="346"/>
    </row>
    <row r="85" spans="1:9" ht="15.95" customHeight="1">
      <c r="A85" s="569" t="s">
        <v>595</v>
      </c>
      <c r="B85" s="590"/>
      <c r="C85" s="592">
        <f>'ZZZ-PG1.DBF'!H87</f>
        <v>0</v>
      </c>
      <c r="D85" s="593"/>
      <c r="E85" s="593">
        <f>'ZZZ-PG1.DBF'!I87</f>
        <v>0</v>
      </c>
      <c r="F85" s="593">
        <f>'ZZZ-PG1.DBF'!L87</f>
        <v>0</v>
      </c>
      <c r="G85" s="593">
        <f t="shared" si="7"/>
        <v>0</v>
      </c>
      <c r="H85" s="593">
        <f>'ZZZ-PG1.DBF'!S87</f>
        <v>0</v>
      </c>
      <c r="I85" s="346"/>
    </row>
    <row r="86" spans="1:9" ht="15.95" customHeight="1">
      <c r="A86" s="569" t="s">
        <v>596</v>
      </c>
      <c r="B86" s="590"/>
      <c r="C86" s="592">
        <f>'ZZZ-PG1.DBF'!H88</f>
        <v>0</v>
      </c>
      <c r="D86" s="593"/>
      <c r="E86" s="593">
        <f>'ZZZ-PG1.DBF'!I88</f>
        <v>0</v>
      </c>
      <c r="F86" s="593">
        <f>'ZZZ-PG1.DBF'!L88</f>
        <v>0</v>
      </c>
      <c r="G86" s="593">
        <f t="shared" si="7"/>
        <v>0</v>
      </c>
      <c r="H86" s="593">
        <f>'ZZZ-PG1.DBF'!S88</f>
        <v>0</v>
      </c>
      <c r="I86" s="346"/>
    </row>
    <row r="87" spans="1:9" ht="15.95" customHeight="1">
      <c r="A87" s="589" t="s">
        <v>118</v>
      </c>
      <c r="B87" s="590"/>
      <c r="C87" s="592">
        <f>'ZZZ-PG1.DBF'!H89</f>
        <v>0</v>
      </c>
      <c r="D87" s="594"/>
      <c r="E87" s="594">
        <f>'ZZZ-PG1.DBF'!I89</f>
        <v>800000</v>
      </c>
      <c r="F87" s="594">
        <f>'ZZZ-PG1.DBF'!L89</f>
        <v>800000</v>
      </c>
      <c r="G87" s="594">
        <f t="shared" si="7"/>
        <v>0</v>
      </c>
      <c r="H87" s="594">
        <f>'ZZZ-PG1.DBF'!S89</f>
        <v>0</v>
      </c>
      <c r="I87" s="346"/>
    </row>
    <row r="88" spans="1:9" ht="15.95" customHeight="1">
      <c r="A88" s="589"/>
      <c r="B88" s="590"/>
      <c r="C88" s="592"/>
      <c r="D88" s="593"/>
      <c r="E88" s="593"/>
      <c r="F88" s="593"/>
      <c r="G88" s="593"/>
      <c r="H88" s="593"/>
      <c r="I88" s="346"/>
    </row>
    <row r="89" spans="1:9" ht="15.95" customHeight="1">
      <c r="A89" s="589" t="s">
        <v>229</v>
      </c>
      <c r="B89" s="590" t="s">
        <v>673</v>
      </c>
      <c r="C89" s="592"/>
      <c r="D89" s="593"/>
      <c r="E89" s="593"/>
      <c r="F89" s="593"/>
      <c r="G89" s="593"/>
      <c r="H89" s="593"/>
      <c r="I89" s="346"/>
    </row>
    <row r="90" spans="1:9" ht="15.95" customHeight="1">
      <c r="A90" s="225" t="s">
        <v>119</v>
      </c>
      <c r="B90" s="590"/>
      <c r="C90" s="592">
        <f>'ZZZ-PG1.DBF'!H92</f>
        <v>0</v>
      </c>
      <c r="D90" s="593"/>
      <c r="E90" s="593">
        <f>'ZZZ-PG1.DBF'!I92</f>
        <v>0</v>
      </c>
      <c r="F90" s="593">
        <f>'ZZZ-PG1.DBF'!L92</f>
        <v>0</v>
      </c>
      <c r="G90" s="593">
        <f t="shared" ref="G90:G99" si="8">F90-E90</f>
        <v>0</v>
      </c>
      <c r="H90" s="593">
        <f>'ZZZ-PG1.DBF'!S92</f>
        <v>0</v>
      </c>
      <c r="I90" s="346"/>
    </row>
    <row r="91" spans="1:9" ht="15.95" customHeight="1">
      <c r="A91" s="225" t="s">
        <v>120</v>
      </c>
      <c r="B91" s="590"/>
      <c r="C91" s="592" t="str">
        <f>'ZZZ-PG1.DBF'!H93</f>
        <v>23</v>
      </c>
      <c r="D91" s="593"/>
      <c r="E91" s="593">
        <f>'ZZZ-PG1.DBF'!I93</f>
        <v>200000</v>
      </c>
      <c r="F91" s="593">
        <f>'ZZZ-PG1.DBF'!L93</f>
        <v>200000</v>
      </c>
      <c r="G91" s="593">
        <f t="shared" si="8"/>
        <v>0</v>
      </c>
      <c r="H91" s="593">
        <f>'ZZZ-PG1.DBF'!S93</f>
        <v>0</v>
      </c>
      <c r="I91" s="346"/>
    </row>
    <row r="92" spans="1:9" ht="15.95" customHeight="1">
      <c r="A92" s="225" t="s">
        <v>121</v>
      </c>
      <c r="B92" s="590"/>
      <c r="C92" s="592">
        <f>'ZZZ-PG1.DBF'!H94</f>
        <v>0</v>
      </c>
      <c r="D92" s="593"/>
      <c r="E92" s="593">
        <f>'ZZZ-PG1.DBF'!I94</f>
        <v>0</v>
      </c>
      <c r="F92" s="593">
        <f>'ZZZ-PG1.DBF'!L94</f>
        <v>0</v>
      </c>
      <c r="G92" s="593">
        <f t="shared" si="8"/>
        <v>0</v>
      </c>
      <c r="H92" s="593">
        <f>'ZZZ-PG1.DBF'!S94</f>
        <v>0</v>
      </c>
      <c r="I92" s="346"/>
    </row>
    <row r="93" spans="1:9" ht="15.95" customHeight="1">
      <c r="A93" s="225" t="s">
        <v>122</v>
      </c>
      <c r="B93" s="590"/>
      <c r="C93" s="592">
        <f>'ZZZ-PG1.DBF'!H95</f>
        <v>0</v>
      </c>
      <c r="D93" s="593"/>
      <c r="E93" s="593">
        <f>'ZZZ-PG1.DBF'!I95</f>
        <v>0</v>
      </c>
      <c r="F93" s="593">
        <f>'ZZZ-PG1.DBF'!L95</f>
        <v>0</v>
      </c>
      <c r="G93" s="593">
        <f t="shared" si="8"/>
        <v>0</v>
      </c>
      <c r="H93" s="593">
        <f>'ZZZ-PG1.DBF'!S95</f>
        <v>0</v>
      </c>
      <c r="I93" s="346"/>
    </row>
    <row r="94" spans="1:9" ht="15.95" customHeight="1">
      <c r="A94" s="225" t="s">
        <v>123</v>
      </c>
      <c r="B94" s="590"/>
      <c r="C94" s="592">
        <f>'ZZZ-PG1.DBF'!H96</f>
        <v>0</v>
      </c>
      <c r="D94" s="593"/>
      <c r="E94" s="593">
        <f>'ZZZ-PG1.DBF'!I96</f>
        <v>0</v>
      </c>
      <c r="F94" s="593">
        <f>'ZZZ-PG1.DBF'!L96</f>
        <v>0</v>
      </c>
      <c r="G94" s="593">
        <f t="shared" si="8"/>
        <v>0</v>
      </c>
      <c r="H94" s="593">
        <f>'ZZZ-PG1.DBF'!S96</f>
        <v>0</v>
      </c>
      <c r="I94" s="346"/>
    </row>
    <row r="95" spans="1:9" ht="15.95" customHeight="1">
      <c r="A95" s="835" t="s">
        <v>597</v>
      </c>
      <c r="B95" s="870"/>
      <c r="C95" s="871">
        <f>'ZZZ-PG1.DBF'!H97</f>
        <v>0</v>
      </c>
      <c r="D95" s="872"/>
      <c r="E95" s="872">
        <f>'ZZZ-PG1.DBF'!I97</f>
        <v>0</v>
      </c>
      <c r="F95" s="872">
        <f>'ZZZ-PG1.DBF'!L97</f>
        <v>0</v>
      </c>
      <c r="G95" s="872">
        <f t="shared" si="8"/>
        <v>0</v>
      </c>
      <c r="H95" s="872">
        <f>'ZZZ-PG1.DBF'!S97</f>
        <v>0</v>
      </c>
      <c r="I95" s="873"/>
    </row>
    <row r="96" spans="1:9" ht="15.95" customHeight="1">
      <c r="A96" s="569" t="s">
        <v>598</v>
      </c>
      <c r="B96" s="590"/>
      <c r="C96" s="592">
        <f>'ZZZ-PG1.DBF'!H98</f>
        <v>0</v>
      </c>
      <c r="D96" s="593"/>
      <c r="E96" s="593">
        <f>'ZZZ-PG1.DBF'!I98</f>
        <v>0</v>
      </c>
      <c r="F96" s="593">
        <f>'ZZZ-PG1.DBF'!L98</f>
        <v>0</v>
      </c>
      <c r="G96" s="593">
        <f t="shared" si="8"/>
        <v>0</v>
      </c>
      <c r="H96" s="593">
        <f>'ZZZ-PG1.DBF'!S98</f>
        <v>0</v>
      </c>
      <c r="I96" s="346"/>
    </row>
    <row r="97" spans="1:9" ht="15.95" customHeight="1">
      <c r="A97" s="569" t="s">
        <v>599</v>
      </c>
      <c r="B97" s="590"/>
      <c r="C97" s="592">
        <f>'ZZZ-PG1.DBF'!H99</f>
        <v>0</v>
      </c>
      <c r="D97" s="593"/>
      <c r="E97" s="593">
        <f>'ZZZ-PG1.DBF'!I99</f>
        <v>0</v>
      </c>
      <c r="F97" s="593">
        <f>'ZZZ-PG1.DBF'!L99</f>
        <v>0</v>
      </c>
      <c r="G97" s="593">
        <f t="shared" si="8"/>
        <v>0</v>
      </c>
      <c r="H97" s="593">
        <f>'ZZZ-PG1.DBF'!S99</f>
        <v>0</v>
      </c>
      <c r="I97" s="346"/>
    </row>
    <row r="98" spans="1:9" ht="15.95" customHeight="1">
      <c r="A98" s="569" t="s">
        <v>600</v>
      </c>
      <c r="B98" s="590"/>
      <c r="C98" s="592">
        <f>'ZZZ-PG1.DBF'!H100</f>
        <v>0</v>
      </c>
      <c r="D98" s="593"/>
      <c r="E98" s="593">
        <f>'ZZZ-PG1.DBF'!I100</f>
        <v>0</v>
      </c>
      <c r="F98" s="593">
        <f>'ZZZ-PG1.DBF'!L100</f>
        <v>0</v>
      </c>
      <c r="G98" s="593">
        <f t="shared" si="8"/>
        <v>0</v>
      </c>
      <c r="H98" s="593">
        <f>'ZZZ-PG1.DBF'!S100</f>
        <v>0</v>
      </c>
      <c r="I98" s="346"/>
    </row>
    <row r="99" spans="1:9" ht="15.95" customHeight="1">
      <c r="A99" s="589" t="s">
        <v>124</v>
      </c>
      <c r="B99" s="590"/>
      <c r="C99" s="592">
        <f>'ZZZ-PG1.DBF'!H101</f>
        <v>0</v>
      </c>
      <c r="D99" s="594"/>
      <c r="E99" s="594">
        <f>'ZZZ-PG1.DBF'!I101</f>
        <v>200000</v>
      </c>
      <c r="F99" s="594">
        <f>'ZZZ-PG1.DBF'!L101</f>
        <v>200000</v>
      </c>
      <c r="G99" s="594">
        <f t="shared" si="8"/>
        <v>0</v>
      </c>
      <c r="H99" s="594">
        <f>'ZZZ-PG1.DBF'!S101</f>
        <v>0</v>
      </c>
      <c r="I99" s="346"/>
    </row>
    <row r="100" spans="1:9" ht="15.95" customHeight="1">
      <c r="A100" s="589" t="s">
        <v>4</v>
      </c>
      <c r="B100" s="590" t="s">
        <v>764</v>
      </c>
      <c r="C100" s="592"/>
      <c r="D100" s="593"/>
      <c r="E100" s="593"/>
      <c r="F100" s="593"/>
      <c r="G100" s="593"/>
      <c r="H100" s="593"/>
      <c r="I100" s="346"/>
    </row>
    <row r="101" spans="1:9" ht="15.95" customHeight="1">
      <c r="A101" s="225" t="s">
        <v>125</v>
      </c>
      <c r="B101" s="590"/>
      <c r="C101" s="592">
        <f>'ZZZ-PG1.DBF'!H104</f>
        <v>0</v>
      </c>
      <c r="D101" s="593"/>
      <c r="E101" s="593">
        <f>'ZZZ-PG1.DBF'!I104</f>
        <v>0</v>
      </c>
      <c r="F101" s="593">
        <f>'ZZZ-PG1.DBF'!L104</f>
        <v>0</v>
      </c>
      <c r="G101" s="593">
        <f t="shared" ref="G101:G103" si="9">F101-E101</f>
        <v>0</v>
      </c>
      <c r="H101" s="593">
        <f>'ZZZ-PG1.DBF'!S104</f>
        <v>0</v>
      </c>
      <c r="I101" s="346"/>
    </row>
    <row r="102" spans="1:9" ht="15.95" customHeight="1">
      <c r="A102" s="225" t="s">
        <v>126</v>
      </c>
      <c r="B102" s="590"/>
      <c r="C102" s="592">
        <f>'ZZZ-PG1.DBF'!H105</f>
        <v>0</v>
      </c>
      <c r="D102" s="593"/>
      <c r="E102" s="593">
        <f>'ZZZ-PG1.DBF'!I105</f>
        <v>0</v>
      </c>
      <c r="F102" s="593">
        <f>'ZZZ-PG1.DBF'!L105</f>
        <v>0</v>
      </c>
      <c r="G102" s="593">
        <f t="shared" si="9"/>
        <v>0</v>
      </c>
      <c r="H102" s="593">
        <f>'ZZZ-PG1.DBF'!S105</f>
        <v>0</v>
      </c>
      <c r="I102" s="346"/>
    </row>
    <row r="103" spans="1:9" s="579" customFormat="1" ht="15.95" customHeight="1">
      <c r="A103" s="865" t="s">
        <v>102</v>
      </c>
      <c r="B103" s="866"/>
      <c r="C103" s="867">
        <f>'ZZZ-PG1.DBF'!H106</f>
        <v>0</v>
      </c>
      <c r="D103" s="869"/>
      <c r="E103" s="869">
        <f>'ZZZ-PG1.DBF'!I106</f>
        <v>0</v>
      </c>
      <c r="F103" s="869">
        <f>'ZZZ-PG1.DBF'!L106</f>
        <v>0</v>
      </c>
      <c r="G103" s="869">
        <f t="shared" si="9"/>
        <v>0</v>
      </c>
      <c r="H103" s="869">
        <f>'ZZZ-PG1.DBF'!S106</f>
        <v>0</v>
      </c>
      <c r="I103" s="347"/>
    </row>
    <row r="104" spans="1:9" ht="15.95" customHeight="1">
      <c r="A104" s="589"/>
      <c r="B104" s="590"/>
      <c r="C104" s="598"/>
      <c r="D104" s="593"/>
      <c r="E104" s="593"/>
      <c r="F104" s="593"/>
      <c r="G104" s="593"/>
      <c r="H104" s="593"/>
      <c r="I104" s="346"/>
    </row>
    <row r="105" spans="1:9" ht="15.95" customHeight="1">
      <c r="A105" s="589" t="s">
        <v>230</v>
      </c>
      <c r="B105" s="590" t="s">
        <v>765</v>
      </c>
      <c r="C105" s="598"/>
      <c r="D105" s="593"/>
      <c r="E105" s="593"/>
      <c r="F105" s="593"/>
      <c r="G105" s="593"/>
      <c r="H105" s="593"/>
      <c r="I105" s="346"/>
    </row>
    <row r="106" spans="1:9" ht="15.95" customHeight="1">
      <c r="A106" s="225" t="s">
        <v>127</v>
      </c>
      <c r="B106" s="590"/>
      <c r="C106" s="592">
        <f>'ZZZ-PG1.DBF'!H109</f>
        <v>0</v>
      </c>
      <c r="D106" s="593"/>
      <c r="E106" s="593">
        <f>'ZZZ-PG1.DBF'!I109</f>
        <v>0</v>
      </c>
      <c r="F106" s="593">
        <f>'ZZZ-PG1.DBF'!L109</f>
        <v>0</v>
      </c>
      <c r="G106" s="593">
        <f t="shared" ref="G106:G107" si="10">F106-E106</f>
        <v>0</v>
      </c>
      <c r="H106" s="593">
        <f>'ZZZ-PG1.DBF'!S109</f>
        <v>0</v>
      </c>
      <c r="I106" s="346"/>
    </row>
    <row r="107" spans="1:9" ht="15.95" customHeight="1">
      <c r="A107" s="589" t="s">
        <v>128</v>
      </c>
      <c r="B107" s="590"/>
      <c r="C107" s="592">
        <f>'ZZZ-PG1.DBF'!H110</f>
        <v>0</v>
      </c>
      <c r="D107" s="594"/>
      <c r="E107" s="594">
        <f>'ZZZ-PG1.DBF'!I110</f>
        <v>0</v>
      </c>
      <c r="F107" s="594">
        <f>'ZZZ-PG1.DBF'!L110</f>
        <v>0</v>
      </c>
      <c r="G107" s="594">
        <f t="shared" si="10"/>
        <v>0</v>
      </c>
      <c r="H107" s="594">
        <f>'ZZZ-PG1.DBF'!S110</f>
        <v>0</v>
      </c>
      <c r="I107" s="346"/>
    </row>
    <row r="108" spans="1:9" ht="15.95" customHeight="1">
      <c r="A108" s="589"/>
      <c r="B108" s="590"/>
      <c r="C108" s="598"/>
      <c r="D108" s="593"/>
      <c r="E108" s="593"/>
      <c r="F108" s="593"/>
      <c r="G108" s="593"/>
      <c r="H108" s="593"/>
      <c r="I108" s="346"/>
    </row>
    <row r="109" spans="1:9" ht="15.95" customHeight="1">
      <c r="A109" s="589" t="s">
        <v>5</v>
      </c>
      <c r="B109" s="590" t="s">
        <v>766</v>
      </c>
      <c r="C109" s="598"/>
      <c r="D109" s="593"/>
      <c r="E109" s="593"/>
      <c r="F109" s="593"/>
      <c r="G109" s="593"/>
      <c r="H109" s="593"/>
      <c r="I109" s="346"/>
    </row>
    <row r="110" spans="1:9" ht="15.95" customHeight="1">
      <c r="A110" s="225" t="s">
        <v>129</v>
      </c>
      <c r="B110" s="590"/>
      <c r="C110" s="592">
        <f>'ZZZ-PG1.DBF'!H113</f>
        <v>0</v>
      </c>
      <c r="D110" s="593"/>
      <c r="E110" s="593">
        <f>'ZZZ-PG1.DBF'!I113</f>
        <v>0</v>
      </c>
      <c r="F110" s="593">
        <f>'ZZZ-PG1.DBF'!L113</f>
        <v>0</v>
      </c>
      <c r="G110" s="593">
        <f t="shared" ref="G110:G111" si="11">F110-E110</f>
        <v>0</v>
      </c>
      <c r="H110" s="593">
        <f>'ZZZ-PG1.DBF'!S113</f>
        <v>0</v>
      </c>
      <c r="I110" s="346"/>
    </row>
    <row r="111" spans="1:9" ht="15.95" customHeight="1">
      <c r="A111" s="589" t="s">
        <v>130</v>
      </c>
      <c r="B111" s="590"/>
      <c r="C111" s="592">
        <f>'ZZZ-PG1.DBF'!H114</f>
        <v>0</v>
      </c>
      <c r="D111" s="594"/>
      <c r="E111" s="594">
        <f>'ZZZ-PG1.DBF'!I114</f>
        <v>0</v>
      </c>
      <c r="F111" s="594">
        <f>'ZZZ-PG1.DBF'!L114</f>
        <v>0</v>
      </c>
      <c r="G111" s="594">
        <f t="shared" si="11"/>
        <v>0</v>
      </c>
      <c r="H111" s="594">
        <f>'ZZZ-PG1.DBF'!S114</f>
        <v>0</v>
      </c>
      <c r="I111" s="346"/>
    </row>
    <row r="112" spans="1:9" ht="15.95" customHeight="1">
      <c r="A112" s="589"/>
      <c r="B112" s="590"/>
      <c r="C112" s="598"/>
      <c r="D112" s="593"/>
      <c r="E112" s="593"/>
      <c r="F112" s="593"/>
      <c r="G112" s="593"/>
      <c r="H112" s="593"/>
      <c r="I112" s="346"/>
    </row>
    <row r="113" spans="1:9" ht="15.95" customHeight="1">
      <c r="A113" s="589" t="s">
        <v>9</v>
      </c>
      <c r="B113" s="590" t="s">
        <v>767</v>
      </c>
      <c r="C113" s="598"/>
      <c r="D113" s="593"/>
      <c r="E113" s="593"/>
      <c r="F113" s="593"/>
      <c r="G113" s="593"/>
      <c r="H113" s="593"/>
      <c r="I113" s="346"/>
    </row>
    <row r="114" spans="1:9" ht="15.95" customHeight="1">
      <c r="A114" s="569" t="s">
        <v>603</v>
      </c>
      <c r="B114" s="590"/>
      <c r="C114" s="592">
        <f>'ZZZ-PG1.DBF'!H117</f>
        <v>0</v>
      </c>
      <c r="D114" s="593"/>
      <c r="E114" s="593">
        <f>'ZZZ-PG1.DBF'!I117</f>
        <v>0</v>
      </c>
      <c r="F114" s="593">
        <f>'ZZZ-PG1.DBF'!L117</f>
        <v>0</v>
      </c>
      <c r="G114" s="593">
        <f t="shared" ref="G114:G118" si="12">F114-E114</f>
        <v>0</v>
      </c>
      <c r="H114" s="593">
        <f>'ZZZ-PG1.DBF'!S117</f>
        <v>0</v>
      </c>
      <c r="I114" s="346"/>
    </row>
    <row r="115" spans="1:9" ht="15.95" customHeight="1">
      <c r="A115" s="569" t="s">
        <v>602</v>
      </c>
      <c r="B115" s="590"/>
      <c r="C115" s="592">
        <f>'ZZZ-PG1.DBF'!H118</f>
        <v>0</v>
      </c>
      <c r="D115" s="593"/>
      <c r="E115" s="593">
        <f>'ZZZ-PG1.DBF'!I118</f>
        <v>0</v>
      </c>
      <c r="F115" s="593">
        <f>'ZZZ-PG1.DBF'!L118</f>
        <v>0</v>
      </c>
      <c r="G115" s="593">
        <f t="shared" si="12"/>
        <v>0</v>
      </c>
      <c r="H115" s="593">
        <f>'ZZZ-PG1.DBF'!S118</f>
        <v>0</v>
      </c>
      <c r="I115" s="346"/>
    </row>
    <row r="116" spans="1:9" ht="15.95" customHeight="1">
      <c r="A116" s="569" t="s">
        <v>583</v>
      </c>
      <c r="B116" s="590"/>
      <c r="C116" s="592">
        <f>'ZZZ-PG1.DBF'!H119</f>
        <v>0</v>
      </c>
      <c r="D116" s="593"/>
      <c r="E116" s="593">
        <f>'ZZZ-PG1.DBF'!I119</f>
        <v>0</v>
      </c>
      <c r="F116" s="593">
        <f>'ZZZ-PG1.DBF'!L119</f>
        <v>0</v>
      </c>
      <c r="G116" s="593">
        <f t="shared" si="12"/>
        <v>0</v>
      </c>
      <c r="H116" s="593">
        <f>'ZZZ-PG1.DBF'!S119</f>
        <v>0</v>
      </c>
      <c r="I116" s="346"/>
    </row>
    <row r="117" spans="1:9" ht="15.95" customHeight="1">
      <c r="A117" s="225" t="s">
        <v>363</v>
      </c>
      <c r="B117" s="590"/>
      <c r="C117" s="592">
        <f>'ZZZ-PG1.DBF'!H120</f>
        <v>0</v>
      </c>
      <c r="D117" s="593"/>
      <c r="E117" s="593">
        <f>'ZZZ-PG1.DBF'!I120</f>
        <v>0</v>
      </c>
      <c r="F117" s="593">
        <f>'ZZZ-PG1.DBF'!L120</f>
        <v>0</v>
      </c>
      <c r="G117" s="593">
        <f t="shared" si="12"/>
        <v>0</v>
      </c>
      <c r="H117" s="593">
        <f>'ZZZ-PG1.DBF'!S120</f>
        <v>0</v>
      </c>
      <c r="I117" s="346"/>
    </row>
    <row r="118" spans="1:9" ht="15.95" customHeight="1">
      <c r="A118" s="589" t="s">
        <v>131</v>
      </c>
      <c r="B118" s="590"/>
      <c r="C118" s="592">
        <f>'ZZZ-PG1.DBF'!H121</f>
        <v>0</v>
      </c>
      <c r="D118" s="594"/>
      <c r="E118" s="594">
        <f>'ZZZ-PG1.DBF'!I121</f>
        <v>0</v>
      </c>
      <c r="F118" s="594">
        <f>'ZZZ-PG1.DBF'!L121</f>
        <v>0</v>
      </c>
      <c r="G118" s="594">
        <f t="shared" si="12"/>
        <v>0</v>
      </c>
      <c r="H118" s="594">
        <f>'ZZZ-PG1.DBF'!S121</f>
        <v>0</v>
      </c>
      <c r="I118" s="346"/>
    </row>
    <row r="119" spans="1:9" ht="15.95" customHeight="1">
      <c r="A119" s="589"/>
      <c r="B119" s="613"/>
      <c r="C119" s="603"/>
      <c r="D119" s="593"/>
      <c r="E119" s="593"/>
      <c r="F119" s="593"/>
      <c r="G119" s="593"/>
      <c r="H119" s="593"/>
      <c r="I119" s="346"/>
    </row>
    <row r="120" spans="1:9" ht="15.95" customHeight="1" thickBot="1">
      <c r="A120" s="589" t="s">
        <v>132</v>
      </c>
      <c r="B120" s="589"/>
      <c r="C120" s="607">
        <f>'ZZZ-PG1.DBF'!H123</f>
        <v>0</v>
      </c>
      <c r="D120" s="608"/>
      <c r="E120" s="608">
        <f>'ZZZ-PG1.DBF'!I123</f>
        <v>1000000</v>
      </c>
      <c r="F120" s="608">
        <f>'ZZZ-PG1.DBF'!L123</f>
        <v>1000000</v>
      </c>
      <c r="G120" s="608">
        <f>F120-E120</f>
        <v>0</v>
      </c>
      <c r="H120" s="608">
        <f>'ZZZ-PG1.DBF'!S123</f>
        <v>0</v>
      </c>
      <c r="I120" s="346"/>
    </row>
    <row r="121" spans="1:9" ht="15.95" customHeight="1">
      <c r="A121" s="589"/>
      <c r="B121" s="589"/>
      <c r="C121" s="593"/>
      <c r="D121" s="593"/>
      <c r="E121" s="593"/>
      <c r="F121" s="593"/>
      <c r="G121" s="593"/>
      <c r="H121" s="593"/>
      <c r="I121" s="346"/>
    </row>
    <row r="122" spans="1:9" ht="15.95" customHeight="1" thickBot="1">
      <c r="A122" s="589" t="s">
        <v>606</v>
      </c>
      <c r="B122" s="589"/>
      <c r="C122" s="614">
        <f>'ZZZ-PG1.DBF'!H125</f>
        <v>0</v>
      </c>
      <c r="D122" s="615"/>
      <c r="E122" s="615">
        <f>'ZZZ-PG1.DBF'!I125</f>
        <v>10021000</v>
      </c>
      <c r="F122" s="615">
        <f>'ZZZ-PG1.DBF'!L125</f>
        <v>9890940</v>
      </c>
      <c r="G122" s="615">
        <f>F122-E122</f>
        <v>-130060</v>
      </c>
      <c r="H122" s="615">
        <f>'ZZZ-PG1.DBF'!S125</f>
        <v>-1.3</v>
      </c>
      <c r="I122" s="346"/>
    </row>
    <row r="123" spans="1:9" ht="15.95" customHeight="1" thickTop="1">
      <c r="A123" s="226"/>
      <c r="B123" s="226"/>
      <c r="C123" s="329"/>
      <c r="D123" s="621"/>
      <c r="E123" s="620">
        <f>(SUM(E15:E121)-E54)/3-E122</f>
        <v>0</v>
      </c>
      <c r="F123" s="620">
        <f>(SUM(F15:F121)-F54)/3-F122</f>
        <v>0</v>
      </c>
      <c r="G123" s="620">
        <f>(SUM(G15:G121)-G54)/3-G122</f>
        <v>0</v>
      </c>
      <c r="H123" s="527"/>
      <c r="I123" s="527"/>
    </row>
    <row r="124" spans="1:9" ht="15.95" customHeight="1">
      <c r="G124" s="224"/>
      <c r="H124" s="224"/>
      <c r="I124" s="224"/>
    </row>
    <row r="125" spans="1:9" ht="15.95" customHeight="1">
      <c r="F125" s="674"/>
      <c r="G125" s="224"/>
      <c r="H125" s="224"/>
      <c r="I125" s="224"/>
    </row>
    <row r="126" spans="1:9" ht="15.95" customHeight="1">
      <c r="F126" s="981" t="s">
        <v>1393</v>
      </c>
      <c r="G126" s="981"/>
      <c r="H126" s="981"/>
      <c r="I126" s="224"/>
    </row>
    <row r="127" spans="1:9" ht="15.95" customHeight="1">
      <c r="F127" s="674" t="s">
        <v>359</v>
      </c>
      <c r="G127" s="224"/>
      <c r="H127" s="224"/>
      <c r="I127" s="224"/>
    </row>
    <row r="128" spans="1:9" ht="15.95" customHeight="1">
      <c r="F128" s="212" t="s">
        <v>289</v>
      </c>
      <c r="G128" s="224"/>
      <c r="H128" s="224"/>
      <c r="I128" s="224"/>
    </row>
    <row r="129" spans="1:11" ht="15.95" customHeight="1">
      <c r="F129" s="348" t="s">
        <v>152</v>
      </c>
    </row>
    <row r="130" spans="1:11" ht="15.95" customHeight="1"/>
    <row r="131" spans="1:11" ht="15.95" customHeight="1">
      <c r="I131" s="679" t="s">
        <v>610</v>
      </c>
      <c r="J131" s="688"/>
    </row>
    <row r="132" spans="1:11" ht="15.95" customHeight="1">
      <c r="A132" s="960" t="s">
        <v>421</v>
      </c>
      <c r="B132" s="960"/>
      <c r="C132" s="960"/>
      <c r="D132" s="960"/>
      <c r="E132" s="960"/>
      <c r="F132" s="960"/>
      <c r="G132" s="960"/>
      <c r="H132" s="960"/>
      <c r="I132" s="960"/>
    </row>
    <row r="133" spans="1:11" ht="15.95" customHeight="1">
      <c r="A133" s="677"/>
      <c r="B133" s="677"/>
      <c r="C133" s="689"/>
      <c r="D133" s="677"/>
      <c r="E133" s="677"/>
      <c r="F133" s="677"/>
      <c r="G133" s="677"/>
      <c r="H133" s="677"/>
      <c r="I133" s="677"/>
    </row>
    <row r="134" spans="1:11" ht="15.95" customHeight="1">
      <c r="A134" s="319" t="str">
        <f>"Expenditure Head No : "&amp;'ZZZ-PG1.DBF'!A145</f>
        <v>Expenditure Head No : 603</v>
      </c>
      <c r="B134" s="677"/>
      <c r="C134" s="690"/>
      <c r="D134" s="468"/>
      <c r="E134" s="319" t="s">
        <v>472</v>
      </c>
      <c r="F134" s="675"/>
      <c r="G134" s="675"/>
      <c r="H134" s="668"/>
    </row>
    <row r="135" spans="1:11" ht="15.95" customHeight="1">
      <c r="A135" s="319" t="str">
        <f>"Programme No &amp; Title : "&amp;'ZZZ-PG1.DBF'!B145</f>
        <v xml:space="preserve">Programme No &amp; Title : </v>
      </c>
      <c r="B135" s="319"/>
      <c r="C135" s="690"/>
      <c r="D135" s="468"/>
      <c r="E135" s="319"/>
      <c r="F135" s="675"/>
      <c r="G135" s="675"/>
      <c r="H135" s="668"/>
    </row>
    <row r="136" spans="1:11" ht="15.95" customHeight="1">
      <c r="A136" s="319" t="str">
        <f>"Project No &amp; Title : "&amp;'ZZZ-PG1.DBF'!C145</f>
        <v xml:space="preserve">Project No &amp; Title : </v>
      </c>
      <c r="B136" s="319"/>
      <c r="C136" s="690"/>
      <c r="D136" s="468"/>
      <c r="E136" s="319"/>
      <c r="F136" s="675"/>
      <c r="G136" s="675"/>
      <c r="H136" s="668"/>
    </row>
    <row r="137" spans="1:11" ht="15.95" customHeight="1">
      <c r="I137" s="555" t="s">
        <v>7</v>
      </c>
    </row>
    <row r="138" spans="1:11" ht="33" customHeight="1">
      <c r="A138" s="939" t="s">
        <v>75</v>
      </c>
      <c r="B138" s="939" t="s">
        <v>0</v>
      </c>
      <c r="C138" s="325" t="s">
        <v>79</v>
      </c>
      <c r="D138" s="939" t="s">
        <v>65</v>
      </c>
      <c r="E138" s="671" t="s">
        <v>369</v>
      </c>
      <c r="F138" s="671" t="s">
        <v>370</v>
      </c>
      <c r="G138" s="939" t="s">
        <v>335</v>
      </c>
      <c r="H138" s="939" t="s">
        <v>371</v>
      </c>
      <c r="I138" s="939" t="s">
        <v>414</v>
      </c>
      <c r="J138" s="691"/>
      <c r="K138" s="691"/>
    </row>
    <row r="139" spans="1:11" ht="33.75" customHeight="1">
      <c r="A139" s="941"/>
      <c r="B139" s="941"/>
      <c r="C139" s="693"/>
      <c r="D139" s="941"/>
      <c r="E139" s="673" t="s">
        <v>7</v>
      </c>
      <c r="F139" s="673" t="s">
        <v>7</v>
      </c>
      <c r="G139" s="941"/>
      <c r="H139" s="941"/>
      <c r="I139" s="941"/>
      <c r="J139" s="691"/>
      <c r="K139" s="691"/>
    </row>
    <row r="140" spans="1:11" ht="15.95" customHeight="1">
      <c r="A140" s="671"/>
      <c r="B140" s="671"/>
      <c r="C140" s="325"/>
      <c r="D140" s="671"/>
      <c r="E140" s="343"/>
      <c r="F140" s="672"/>
      <c r="G140" s="672"/>
      <c r="H140" s="671"/>
      <c r="I140" s="671"/>
      <c r="J140" s="691"/>
      <c r="K140" s="691"/>
    </row>
    <row r="141" spans="1:11" ht="15.95" customHeight="1">
      <c r="A141" s="685" t="s">
        <v>85</v>
      </c>
      <c r="B141" s="685"/>
      <c r="C141" s="328"/>
      <c r="D141" s="202"/>
      <c r="E141" s="202"/>
      <c r="F141" s="537"/>
      <c r="G141" s="692"/>
      <c r="H141" s="692"/>
      <c r="I141" s="537"/>
      <c r="K141" s="456"/>
    </row>
    <row r="142" spans="1:11" ht="15.95" customHeight="1">
      <c r="A142" s="685"/>
      <c r="B142" s="685"/>
      <c r="C142" s="328"/>
      <c r="D142" s="202"/>
      <c r="E142" s="202"/>
      <c r="F142" s="537"/>
      <c r="G142" s="692"/>
      <c r="H142" s="692"/>
      <c r="I142" s="537"/>
    </row>
    <row r="143" spans="1:11" ht="33" customHeight="1">
      <c r="A143" s="589" t="s">
        <v>768</v>
      </c>
      <c r="B143" s="590" t="s">
        <v>669</v>
      </c>
      <c r="C143" s="328"/>
      <c r="D143" s="587"/>
      <c r="E143" s="202"/>
      <c r="F143" s="537"/>
      <c r="G143" s="692"/>
      <c r="H143" s="692"/>
      <c r="I143" s="537"/>
    </row>
    <row r="144" spans="1:11" ht="15.95" customHeight="1">
      <c r="A144" s="564" t="s">
        <v>66</v>
      </c>
      <c r="B144" s="591"/>
      <c r="C144" s="328"/>
      <c r="D144" s="587"/>
      <c r="E144" s="202"/>
      <c r="F144" s="537"/>
      <c r="G144" s="692"/>
      <c r="H144" s="692"/>
      <c r="I144" s="537"/>
    </row>
    <row r="145" spans="1:9" ht="15.95" customHeight="1">
      <c r="A145" s="225" t="s">
        <v>86</v>
      </c>
      <c r="B145" s="590"/>
      <c r="C145" s="592">
        <f>'ZZZ-PG1.DBF'!H145</f>
        <v>0</v>
      </c>
      <c r="D145" s="593"/>
      <c r="E145" s="593">
        <f>'ZZZ-PG1.DBF'!I145</f>
        <v>0</v>
      </c>
      <c r="F145" s="593">
        <f>'ZZZ-PG1.DBF'!L145</f>
        <v>0</v>
      </c>
      <c r="G145" s="593">
        <f>F145-E145</f>
        <v>0</v>
      </c>
      <c r="H145" s="593">
        <f>'ZZZ-PG1.DBF'!S145</f>
        <v>0</v>
      </c>
      <c r="I145" s="346"/>
    </row>
    <row r="146" spans="1:9" ht="15.95" customHeight="1">
      <c r="A146" s="225" t="s">
        <v>87</v>
      </c>
      <c r="B146" s="590"/>
      <c r="C146" s="592">
        <f>'ZZZ-PG1.DBF'!H146</f>
        <v>0</v>
      </c>
      <c r="D146" s="593"/>
      <c r="E146" s="593">
        <f>'ZZZ-PG1.DBF'!I146</f>
        <v>0</v>
      </c>
      <c r="F146" s="593">
        <f>'ZZZ-PG1.DBF'!L146</f>
        <v>0</v>
      </c>
      <c r="G146" s="593">
        <f t="shared" ref="G146:G148" si="13">F146-E146</f>
        <v>0</v>
      </c>
      <c r="H146" s="593">
        <f>'ZZZ-PG1.DBF'!S146</f>
        <v>0</v>
      </c>
      <c r="I146" s="346"/>
    </row>
    <row r="147" spans="1:9" ht="15.95" customHeight="1">
      <c r="A147" s="225" t="s">
        <v>88</v>
      </c>
      <c r="B147" s="590"/>
      <c r="C147" s="592">
        <f>'ZZZ-PG1.DBF'!H147</f>
        <v>0</v>
      </c>
      <c r="D147" s="593"/>
      <c r="E147" s="593">
        <f>'ZZZ-PG1.DBF'!I147</f>
        <v>0</v>
      </c>
      <c r="F147" s="593">
        <f>'ZZZ-PG1.DBF'!L147</f>
        <v>0</v>
      </c>
      <c r="G147" s="593">
        <f t="shared" si="13"/>
        <v>0</v>
      </c>
      <c r="H147" s="593">
        <f>'ZZZ-PG1.DBF'!S147</f>
        <v>0</v>
      </c>
      <c r="I147" s="346"/>
    </row>
    <row r="148" spans="1:9" ht="15.95" customHeight="1">
      <c r="A148" s="589" t="s">
        <v>112</v>
      </c>
      <c r="B148" s="590"/>
      <c r="C148" s="592">
        <f>'ZZZ-PG1.DBF'!H148</f>
        <v>0</v>
      </c>
      <c r="D148" s="594"/>
      <c r="E148" s="594">
        <f>'ZZZ-PG1.DBF'!I148</f>
        <v>0</v>
      </c>
      <c r="F148" s="594">
        <f>'ZZZ-PG1.DBF'!L148</f>
        <v>0</v>
      </c>
      <c r="G148" s="594">
        <f t="shared" si="13"/>
        <v>0</v>
      </c>
      <c r="H148" s="594">
        <f>'ZZZ-PG1.DBF'!S148</f>
        <v>0</v>
      </c>
      <c r="I148" s="346"/>
    </row>
    <row r="149" spans="1:9" ht="30" customHeight="1">
      <c r="A149" s="589" t="s">
        <v>769</v>
      </c>
      <c r="B149" s="590" t="s">
        <v>670</v>
      </c>
      <c r="C149" s="592"/>
      <c r="D149" s="593"/>
      <c r="E149" s="593"/>
      <c r="F149" s="593"/>
      <c r="G149" s="593"/>
      <c r="H149" s="593"/>
      <c r="I149" s="346"/>
    </row>
    <row r="150" spans="1:9" ht="15.95" customHeight="1">
      <c r="A150" s="564" t="s">
        <v>67</v>
      </c>
      <c r="B150" s="591"/>
      <c r="C150" s="592"/>
      <c r="D150" s="593"/>
      <c r="E150" s="593"/>
      <c r="F150" s="593"/>
      <c r="G150" s="593"/>
      <c r="H150" s="593"/>
      <c r="I150" s="346"/>
    </row>
    <row r="151" spans="1:9" ht="15.95" customHeight="1">
      <c r="A151" s="595" t="s">
        <v>89</v>
      </c>
      <c r="B151" s="596"/>
      <c r="C151" s="592">
        <f>'ZZZ-PG1.DBF'!H151</f>
        <v>0</v>
      </c>
      <c r="D151" s="593"/>
      <c r="E151" s="593">
        <f>'ZZZ-PG1.DBF'!I151</f>
        <v>0</v>
      </c>
      <c r="F151" s="593">
        <f>'ZZZ-PG1.DBF'!L151</f>
        <v>0</v>
      </c>
      <c r="G151" s="593">
        <f t="shared" ref="G151:G153" si="14">F151-E151</f>
        <v>0</v>
      </c>
      <c r="H151" s="593">
        <f>'ZZZ-PG1.DBF'!S151</f>
        <v>0</v>
      </c>
      <c r="I151" s="346"/>
    </row>
    <row r="152" spans="1:9" ht="15.95" customHeight="1">
      <c r="A152" s="566" t="s">
        <v>90</v>
      </c>
      <c r="B152" s="596"/>
      <c r="C152" s="592">
        <f>'ZZZ-PG1.DBF'!H152</f>
        <v>0</v>
      </c>
      <c r="D152" s="593"/>
      <c r="E152" s="593">
        <f>'ZZZ-PG1.DBF'!I152</f>
        <v>0</v>
      </c>
      <c r="F152" s="593">
        <f>'ZZZ-PG1.DBF'!L152</f>
        <v>0</v>
      </c>
      <c r="G152" s="593">
        <f t="shared" si="14"/>
        <v>0</v>
      </c>
      <c r="H152" s="593">
        <f>'ZZZ-PG1.DBF'!S152</f>
        <v>0</v>
      </c>
      <c r="I152" s="346"/>
    </row>
    <row r="153" spans="1:9" ht="15.95" customHeight="1">
      <c r="A153" s="597" t="s">
        <v>91</v>
      </c>
      <c r="B153" s="596"/>
      <c r="C153" s="592">
        <f>'ZZZ-PG1.DBF'!H153</f>
        <v>0</v>
      </c>
      <c r="D153" s="594"/>
      <c r="E153" s="594">
        <f>'ZZZ-PG1.DBF'!I153</f>
        <v>0</v>
      </c>
      <c r="F153" s="594">
        <f>'ZZZ-PG1.DBF'!L153</f>
        <v>0</v>
      </c>
      <c r="G153" s="594">
        <f t="shared" si="14"/>
        <v>0</v>
      </c>
      <c r="H153" s="594">
        <f>'ZZZ-PG1.DBF'!S153</f>
        <v>0</v>
      </c>
      <c r="I153" s="346"/>
    </row>
    <row r="154" spans="1:9" ht="15.95" customHeight="1">
      <c r="A154" s="597"/>
      <c r="B154" s="596"/>
      <c r="C154" s="598"/>
      <c r="D154" s="593"/>
      <c r="E154" s="593"/>
      <c r="F154" s="593"/>
      <c r="G154" s="593"/>
      <c r="H154" s="593"/>
      <c r="I154" s="346"/>
    </row>
    <row r="155" spans="1:9" ht="15.95" customHeight="1">
      <c r="A155" s="599" t="s">
        <v>92</v>
      </c>
      <c r="B155" s="600"/>
      <c r="C155" s="598"/>
      <c r="D155" s="593"/>
      <c r="E155" s="593"/>
      <c r="F155" s="593"/>
      <c r="G155" s="593"/>
      <c r="H155" s="593"/>
      <c r="I155" s="346"/>
    </row>
    <row r="156" spans="1:9" ht="15.95" customHeight="1">
      <c r="A156" s="566" t="s">
        <v>93</v>
      </c>
      <c r="B156" s="596"/>
      <c r="C156" s="592">
        <f>'ZZZ-PG1.DBF'!H156</f>
        <v>0</v>
      </c>
      <c r="D156" s="593"/>
      <c r="E156" s="593">
        <f>'ZZZ-PG1.DBF'!I156</f>
        <v>0</v>
      </c>
      <c r="F156" s="593">
        <f>'ZZZ-PG1.DBF'!L156</f>
        <v>0</v>
      </c>
      <c r="G156" s="593">
        <f t="shared" ref="G156:G162" si="15">F156-E156</f>
        <v>0</v>
      </c>
      <c r="H156" s="593">
        <f>'ZZZ-PG1.DBF'!S156</f>
        <v>0</v>
      </c>
      <c r="I156" s="346"/>
    </row>
    <row r="157" spans="1:9" ht="15.95" customHeight="1">
      <c r="A157" s="601" t="s">
        <v>94</v>
      </c>
      <c r="B157" s="596"/>
      <c r="C157" s="592">
        <f>'ZZZ-PG1.DBF'!H157</f>
        <v>0</v>
      </c>
      <c r="D157" s="593"/>
      <c r="E157" s="593">
        <f>'ZZZ-PG1.DBF'!I157</f>
        <v>0</v>
      </c>
      <c r="F157" s="593">
        <f>'ZZZ-PG1.DBF'!L157</f>
        <v>0</v>
      </c>
      <c r="G157" s="593">
        <f t="shared" si="15"/>
        <v>0</v>
      </c>
      <c r="H157" s="593">
        <f>'ZZZ-PG1.DBF'!S157</f>
        <v>0</v>
      </c>
      <c r="I157" s="346"/>
    </row>
    <row r="158" spans="1:9" ht="15.95" customHeight="1">
      <c r="A158" s="567" t="s">
        <v>95</v>
      </c>
      <c r="B158" s="596"/>
      <c r="C158" s="592">
        <f>'ZZZ-PG1.DBF'!H158</f>
        <v>0</v>
      </c>
      <c r="D158" s="593"/>
      <c r="E158" s="593">
        <f>'ZZZ-PG1.DBF'!I158</f>
        <v>0</v>
      </c>
      <c r="F158" s="593">
        <f>'ZZZ-PG1.DBF'!L158</f>
        <v>0</v>
      </c>
      <c r="G158" s="593">
        <f t="shared" si="15"/>
        <v>0</v>
      </c>
      <c r="H158" s="593">
        <f>'ZZZ-PG1.DBF'!S158</f>
        <v>0</v>
      </c>
      <c r="I158" s="346"/>
    </row>
    <row r="159" spans="1:9" ht="15.95" customHeight="1">
      <c r="A159" s="225" t="s">
        <v>96</v>
      </c>
      <c r="B159" s="590"/>
      <c r="C159" s="592">
        <f>'ZZZ-PG1.DBF'!H159</f>
        <v>0</v>
      </c>
      <c r="D159" s="593"/>
      <c r="E159" s="593">
        <f>'ZZZ-PG1.DBF'!I159</f>
        <v>0</v>
      </c>
      <c r="F159" s="593">
        <f>'ZZZ-PG1.DBF'!L159</f>
        <v>0</v>
      </c>
      <c r="G159" s="593">
        <f t="shared" si="15"/>
        <v>0</v>
      </c>
      <c r="H159" s="593">
        <f>'ZZZ-PG1.DBF'!S159</f>
        <v>0</v>
      </c>
      <c r="I159" s="346"/>
    </row>
    <row r="160" spans="1:9" ht="15.95" customHeight="1">
      <c r="A160" s="225" t="s">
        <v>97</v>
      </c>
      <c r="B160" s="590"/>
      <c r="C160" s="592">
        <f>'ZZZ-PG1.DBF'!H160</f>
        <v>0</v>
      </c>
      <c r="D160" s="593"/>
      <c r="E160" s="593">
        <f>'ZZZ-PG1.DBF'!I160</f>
        <v>0</v>
      </c>
      <c r="F160" s="593">
        <f>'ZZZ-PG1.DBF'!L160</f>
        <v>0</v>
      </c>
      <c r="G160" s="593">
        <f t="shared" si="15"/>
        <v>0</v>
      </c>
      <c r="H160" s="593">
        <f>'ZZZ-PG1.DBF'!S160</f>
        <v>0</v>
      </c>
      <c r="I160" s="346"/>
    </row>
    <row r="161" spans="1:9" ht="15.95" customHeight="1">
      <c r="A161" s="569" t="s">
        <v>474</v>
      </c>
      <c r="B161" s="590"/>
      <c r="C161" s="592">
        <f>'ZZZ-PG1.DBF'!H161</f>
        <v>0</v>
      </c>
      <c r="D161" s="593"/>
      <c r="E161" s="593">
        <f>'ZZZ-PG1.DBF'!I161</f>
        <v>0</v>
      </c>
      <c r="F161" s="593">
        <f>'ZZZ-PG1.DBF'!L161</f>
        <v>0</v>
      </c>
      <c r="G161" s="593">
        <f t="shared" si="15"/>
        <v>0</v>
      </c>
      <c r="H161" s="593">
        <f>'ZZZ-PG1.DBF'!S161</f>
        <v>0</v>
      </c>
      <c r="I161" s="346"/>
    </row>
    <row r="162" spans="1:9" ht="15.95" customHeight="1">
      <c r="A162" s="589" t="s">
        <v>98</v>
      </c>
      <c r="B162" s="590"/>
      <c r="C162" s="592">
        <f>'ZZZ-PG1.DBF'!H162</f>
        <v>0</v>
      </c>
      <c r="D162" s="594"/>
      <c r="E162" s="594">
        <f>'ZZZ-PG1.DBF'!I162</f>
        <v>0</v>
      </c>
      <c r="F162" s="594">
        <f>'ZZZ-PG1.DBF'!L162</f>
        <v>0</v>
      </c>
      <c r="G162" s="594">
        <f t="shared" si="15"/>
        <v>0</v>
      </c>
      <c r="H162" s="594">
        <f>'ZZZ-PG1.DBF'!S162</f>
        <v>0</v>
      </c>
      <c r="I162" s="346"/>
    </row>
    <row r="163" spans="1:9" ht="15.95" customHeight="1">
      <c r="A163" s="589"/>
      <c r="B163" s="590"/>
      <c r="C163" s="592"/>
      <c r="D163" s="593"/>
      <c r="E163" s="593"/>
      <c r="F163" s="593"/>
      <c r="G163" s="593"/>
      <c r="H163" s="593"/>
      <c r="I163" s="346"/>
    </row>
    <row r="164" spans="1:9" ht="15.95" customHeight="1">
      <c r="A164" s="564" t="s">
        <v>68</v>
      </c>
      <c r="B164" s="591"/>
      <c r="C164" s="592"/>
      <c r="D164" s="593"/>
      <c r="E164" s="593"/>
      <c r="F164" s="593"/>
      <c r="G164" s="593"/>
      <c r="H164" s="593"/>
      <c r="I164" s="346"/>
    </row>
    <row r="165" spans="1:9" ht="15.95" customHeight="1">
      <c r="A165" s="225" t="s">
        <v>99</v>
      </c>
      <c r="B165" s="590"/>
      <c r="C165" s="592">
        <f>'ZZZ-PG1.DBF'!H165</f>
        <v>0</v>
      </c>
      <c r="D165" s="593"/>
      <c r="E165" s="593">
        <f>'ZZZ-PG1.DBF'!I165</f>
        <v>0</v>
      </c>
      <c r="F165" s="593">
        <f>'ZZZ-PG1.DBF'!L165</f>
        <v>0</v>
      </c>
      <c r="G165" s="593">
        <f t="shared" ref="G165:G171" si="16">F165-E165</f>
        <v>0</v>
      </c>
      <c r="H165" s="593">
        <f>'ZZZ-PG1.DBF'!S165</f>
        <v>0</v>
      </c>
      <c r="I165" s="346"/>
    </row>
    <row r="166" spans="1:9" ht="15.95" customHeight="1">
      <c r="A166" s="225" t="s">
        <v>100</v>
      </c>
      <c r="B166" s="590"/>
      <c r="C166" s="592">
        <f>'ZZZ-PG1.DBF'!H166</f>
        <v>0</v>
      </c>
      <c r="D166" s="593"/>
      <c r="E166" s="593">
        <f>'ZZZ-PG1.DBF'!I166</f>
        <v>0</v>
      </c>
      <c r="F166" s="593">
        <f>'ZZZ-PG1.DBF'!L166</f>
        <v>0</v>
      </c>
      <c r="G166" s="593">
        <f t="shared" si="16"/>
        <v>0</v>
      </c>
      <c r="H166" s="593">
        <f>'ZZZ-PG1.DBF'!S166</f>
        <v>0</v>
      </c>
      <c r="I166" s="346"/>
    </row>
    <row r="167" spans="1:9" ht="15.95" customHeight="1">
      <c r="A167" s="225" t="s">
        <v>101</v>
      </c>
      <c r="B167" s="590"/>
      <c r="C167" s="592">
        <f>'ZZZ-PG1.DBF'!H167</f>
        <v>0</v>
      </c>
      <c r="D167" s="593"/>
      <c r="E167" s="593">
        <f>'ZZZ-PG1.DBF'!I167</f>
        <v>0</v>
      </c>
      <c r="F167" s="593">
        <f>'ZZZ-PG1.DBF'!L167</f>
        <v>0</v>
      </c>
      <c r="G167" s="593">
        <f t="shared" si="16"/>
        <v>0</v>
      </c>
      <c r="H167" s="593">
        <f>'ZZZ-PG1.DBF'!S167</f>
        <v>0</v>
      </c>
      <c r="I167" s="346"/>
    </row>
    <row r="168" spans="1:9" ht="15.95" customHeight="1">
      <c r="A168" s="569" t="s">
        <v>476</v>
      </c>
      <c r="B168" s="590"/>
      <c r="C168" s="592">
        <f>'ZZZ-PG1.DBF'!H168</f>
        <v>0</v>
      </c>
      <c r="D168" s="593"/>
      <c r="E168" s="593">
        <f>'ZZZ-PG1.DBF'!I168</f>
        <v>0</v>
      </c>
      <c r="F168" s="593">
        <f>'ZZZ-PG1.DBF'!L168</f>
        <v>0</v>
      </c>
      <c r="G168" s="593">
        <f t="shared" si="16"/>
        <v>0</v>
      </c>
      <c r="H168" s="593">
        <f>'ZZZ-PG1.DBF'!S168</f>
        <v>0</v>
      </c>
      <c r="I168" s="346"/>
    </row>
    <row r="169" spans="1:9" ht="15.95" customHeight="1">
      <c r="A169" s="569" t="s">
        <v>585</v>
      </c>
      <c r="B169" s="590"/>
      <c r="C169" s="592">
        <f>'ZZZ-PG1.DBF'!H169</f>
        <v>0</v>
      </c>
      <c r="D169" s="593"/>
      <c r="E169" s="593">
        <f>'ZZZ-PG1.DBF'!I169</f>
        <v>0</v>
      </c>
      <c r="F169" s="593">
        <f>'ZZZ-PG1.DBF'!L169</f>
        <v>0</v>
      </c>
      <c r="G169" s="593">
        <f t="shared" si="16"/>
        <v>0</v>
      </c>
      <c r="H169" s="593">
        <f>'ZZZ-PG1.DBF'!S169</f>
        <v>0</v>
      </c>
      <c r="I169" s="346"/>
    </row>
    <row r="170" spans="1:9" ht="15.95" customHeight="1">
      <c r="A170" s="569" t="s">
        <v>477</v>
      </c>
      <c r="B170" s="590"/>
      <c r="C170" s="592">
        <f>'ZZZ-PG1.DBF'!H170</f>
        <v>0</v>
      </c>
      <c r="D170" s="593"/>
      <c r="E170" s="593">
        <f>'ZZZ-PG1.DBF'!I170</f>
        <v>0</v>
      </c>
      <c r="F170" s="593">
        <f>'ZZZ-PG1.DBF'!L170</f>
        <v>0</v>
      </c>
      <c r="G170" s="593">
        <f t="shared" si="16"/>
        <v>0</v>
      </c>
      <c r="H170" s="593">
        <f>'ZZZ-PG1.DBF'!S170</f>
        <v>0</v>
      </c>
      <c r="I170" s="346"/>
    </row>
    <row r="171" spans="1:9" ht="15.95" customHeight="1">
      <c r="A171" s="589" t="s">
        <v>102</v>
      </c>
      <c r="B171" s="590"/>
      <c r="C171" s="592">
        <f>'ZZZ-PG1.DBF'!H171</f>
        <v>0</v>
      </c>
      <c r="D171" s="594"/>
      <c r="E171" s="594">
        <f>'ZZZ-PG1.DBF'!I171</f>
        <v>0</v>
      </c>
      <c r="F171" s="594">
        <f>'ZZZ-PG1.DBF'!L171</f>
        <v>0</v>
      </c>
      <c r="G171" s="594">
        <f t="shared" si="16"/>
        <v>0</v>
      </c>
      <c r="H171" s="594">
        <f>'ZZZ-PG1.DBF'!S171</f>
        <v>0</v>
      </c>
      <c r="I171" s="346"/>
    </row>
    <row r="172" spans="1:9" ht="15.95" customHeight="1">
      <c r="A172" s="589"/>
      <c r="B172" s="590"/>
      <c r="C172" s="592"/>
      <c r="D172" s="603"/>
      <c r="E172" s="593"/>
      <c r="F172" s="593"/>
      <c r="G172" s="593"/>
      <c r="H172" s="593"/>
      <c r="I172" s="346"/>
    </row>
    <row r="173" spans="1:9" ht="15.95" customHeight="1">
      <c r="A173" s="564" t="s">
        <v>69</v>
      </c>
      <c r="B173" s="591"/>
      <c r="C173" s="592"/>
      <c r="D173" s="603"/>
      <c r="E173" s="593"/>
      <c r="F173" s="593"/>
      <c r="G173" s="593"/>
      <c r="H173" s="593"/>
      <c r="I173" s="346"/>
    </row>
    <row r="174" spans="1:9" ht="15.95" customHeight="1">
      <c r="A174" s="225" t="s">
        <v>103</v>
      </c>
      <c r="B174" s="590"/>
      <c r="C174" s="592">
        <f>'ZZZ-PG1.DBF'!H174</f>
        <v>0</v>
      </c>
      <c r="D174" s="593"/>
      <c r="E174" s="593">
        <f>'ZZZ-PG1.DBF'!I174</f>
        <v>0</v>
      </c>
      <c r="F174" s="593">
        <f>'ZZZ-PG1.DBF'!L174</f>
        <v>0</v>
      </c>
      <c r="G174" s="593">
        <f t="shared" ref="G174:G183" si="17">F174-E174</f>
        <v>0</v>
      </c>
      <c r="H174" s="593">
        <f>'ZZZ-PG1.DBF'!S174</f>
        <v>0</v>
      </c>
      <c r="I174" s="346"/>
    </row>
    <row r="175" spans="1:9" ht="15.95" customHeight="1">
      <c r="A175" s="225" t="s">
        <v>104</v>
      </c>
      <c r="B175" s="590"/>
      <c r="C175" s="592">
        <f>'ZZZ-PG1.DBF'!H175</f>
        <v>0</v>
      </c>
      <c r="D175" s="593"/>
      <c r="E175" s="593">
        <f>'ZZZ-PG1.DBF'!I175</f>
        <v>0</v>
      </c>
      <c r="F175" s="593">
        <f>'ZZZ-PG1.DBF'!L175</f>
        <v>0</v>
      </c>
      <c r="G175" s="593">
        <f t="shared" si="17"/>
        <v>0</v>
      </c>
      <c r="H175" s="593">
        <f>'ZZZ-PG1.DBF'!S175</f>
        <v>0</v>
      </c>
      <c r="I175" s="346"/>
    </row>
    <row r="176" spans="1:9" ht="15.95" customHeight="1">
      <c r="A176" s="225" t="s">
        <v>105</v>
      </c>
      <c r="B176" s="590"/>
      <c r="C176" s="592">
        <f>'ZZZ-PG1.DBF'!H176</f>
        <v>0</v>
      </c>
      <c r="D176" s="593"/>
      <c r="E176" s="593">
        <f>'ZZZ-PG1.DBF'!I176</f>
        <v>0</v>
      </c>
      <c r="F176" s="593">
        <f>'ZZZ-PG1.DBF'!L176</f>
        <v>0</v>
      </c>
      <c r="G176" s="593">
        <f t="shared" si="17"/>
        <v>0</v>
      </c>
      <c r="H176" s="593">
        <f>'ZZZ-PG1.DBF'!S176</f>
        <v>0</v>
      </c>
      <c r="I176" s="346"/>
    </row>
    <row r="177" spans="1:9" ht="15.95" customHeight="1">
      <c r="A177" s="225" t="s">
        <v>106</v>
      </c>
      <c r="B177" s="590"/>
      <c r="C177" s="592">
        <f>'ZZZ-PG1.DBF'!H177</f>
        <v>0</v>
      </c>
      <c r="D177" s="593"/>
      <c r="E177" s="593">
        <f>'ZZZ-PG1.DBF'!I177</f>
        <v>0</v>
      </c>
      <c r="F177" s="593">
        <f>'ZZZ-PG1.DBF'!L177</f>
        <v>0</v>
      </c>
      <c r="G177" s="593">
        <f t="shared" si="17"/>
        <v>0</v>
      </c>
      <c r="H177" s="593">
        <f>'ZZZ-PG1.DBF'!S177</f>
        <v>0</v>
      </c>
      <c r="I177" s="346"/>
    </row>
    <row r="178" spans="1:9" ht="15.95" customHeight="1">
      <c r="A178" s="569" t="s">
        <v>586</v>
      </c>
      <c r="B178" s="590"/>
      <c r="C178" s="592">
        <f>'ZZZ-PG1.DBF'!H178</f>
        <v>0</v>
      </c>
      <c r="D178" s="593"/>
      <c r="E178" s="593">
        <f>'ZZZ-PG1.DBF'!I178</f>
        <v>0</v>
      </c>
      <c r="F178" s="593">
        <f>'ZZZ-PG1.DBF'!L178</f>
        <v>0</v>
      </c>
      <c r="G178" s="593">
        <f t="shared" si="17"/>
        <v>0</v>
      </c>
      <c r="H178" s="593">
        <f>'ZZZ-PG1.DBF'!S178</f>
        <v>0</v>
      </c>
      <c r="I178" s="346"/>
    </row>
    <row r="179" spans="1:9" ht="15.95" customHeight="1">
      <c r="A179" s="225" t="s">
        <v>379</v>
      </c>
      <c r="B179" s="590"/>
      <c r="C179" s="592">
        <f>'ZZZ-PG1.DBF'!H179</f>
        <v>0</v>
      </c>
      <c r="D179" s="593"/>
      <c r="E179" s="593">
        <f>'ZZZ-PG1.DBF'!I179</f>
        <v>0</v>
      </c>
      <c r="F179" s="593">
        <f>'ZZZ-PG1.DBF'!L179</f>
        <v>0</v>
      </c>
      <c r="G179" s="593">
        <f t="shared" si="17"/>
        <v>0</v>
      </c>
      <c r="H179" s="593">
        <f>'ZZZ-PG1.DBF'!S179</f>
        <v>0</v>
      </c>
      <c r="I179" s="346"/>
    </row>
    <row r="180" spans="1:9" ht="15.95" customHeight="1">
      <c r="A180" s="569" t="s">
        <v>590</v>
      </c>
      <c r="B180" s="590"/>
      <c r="C180" s="592">
        <f>'ZZZ-PG1.DBF'!H180</f>
        <v>0</v>
      </c>
      <c r="D180" s="593"/>
      <c r="E180" s="593">
        <f>'ZZZ-PG1.DBF'!I180</f>
        <v>0</v>
      </c>
      <c r="F180" s="593">
        <f>'ZZZ-PG1.DBF'!L180</f>
        <v>0</v>
      </c>
      <c r="G180" s="593">
        <f t="shared" si="17"/>
        <v>0</v>
      </c>
      <c r="H180" s="593">
        <f>'ZZZ-PG1.DBF'!S180</f>
        <v>0</v>
      </c>
      <c r="I180" s="346"/>
    </row>
    <row r="181" spans="1:9" ht="15.95" customHeight="1">
      <c r="A181" s="571" t="s">
        <v>589</v>
      </c>
      <c r="B181" s="604"/>
      <c r="C181" s="592">
        <f>'ZZZ-PG1.DBF'!H181</f>
        <v>0</v>
      </c>
      <c r="D181" s="593"/>
      <c r="E181" s="593">
        <f>'ZZZ-PG1.DBF'!I181</f>
        <v>0</v>
      </c>
      <c r="F181" s="593">
        <f>'ZZZ-PG1.DBF'!L181</f>
        <v>0</v>
      </c>
      <c r="G181" s="593">
        <f t="shared" si="17"/>
        <v>0</v>
      </c>
      <c r="H181" s="593">
        <f>'ZZZ-PG1.DBF'!S181</f>
        <v>0</v>
      </c>
      <c r="I181" s="346"/>
    </row>
    <row r="182" spans="1:9" ht="15.95" customHeight="1">
      <c r="A182" s="572" t="s">
        <v>361</v>
      </c>
      <c r="B182" s="605"/>
      <c r="C182" s="592">
        <f>'ZZZ-PG1.DBF'!H182</f>
        <v>0</v>
      </c>
      <c r="D182" s="593"/>
      <c r="E182" s="593">
        <f>'ZZZ-PG1.DBF'!I182</f>
        <v>0</v>
      </c>
      <c r="F182" s="593">
        <f>'ZZZ-PG1.DBF'!L182</f>
        <v>0</v>
      </c>
      <c r="G182" s="593">
        <f t="shared" si="17"/>
        <v>0</v>
      </c>
      <c r="H182" s="593">
        <f>'ZZZ-PG1.DBF'!S182</f>
        <v>0</v>
      </c>
      <c r="I182" s="346"/>
    </row>
    <row r="183" spans="1:9" ht="15.95" customHeight="1">
      <c r="A183" s="589" t="s">
        <v>216</v>
      </c>
      <c r="B183" s="590"/>
      <c r="C183" s="606">
        <f>'ZZZ-PG1.DBF'!H183</f>
        <v>0</v>
      </c>
      <c r="D183" s="594"/>
      <c r="E183" s="594">
        <f>'ZZZ-PG1.DBF'!I183</f>
        <v>0</v>
      </c>
      <c r="F183" s="594">
        <f>'ZZZ-PG1.DBF'!L183</f>
        <v>0</v>
      </c>
      <c r="G183" s="594">
        <f t="shared" si="17"/>
        <v>0</v>
      </c>
      <c r="H183" s="594">
        <f>'ZZZ-PG1.DBF'!S183</f>
        <v>0</v>
      </c>
      <c r="I183" s="346"/>
    </row>
    <row r="184" spans="1:9" ht="15.95" customHeight="1" thickBot="1">
      <c r="A184" s="589" t="s">
        <v>334</v>
      </c>
      <c r="B184" s="590"/>
      <c r="C184" s="607">
        <f>'ZZZ-PG1.DBF'!H184</f>
        <v>0</v>
      </c>
      <c r="D184" s="608"/>
      <c r="E184" s="608">
        <f>'ZZZ-PG1.DBF'!I184</f>
        <v>0</v>
      </c>
      <c r="F184" s="608">
        <f>'ZZZ-PG1.DBF'!L184</f>
        <v>0</v>
      </c>
      <c r="G184" s="608">
        <f>F184-E184</f>
        <v>0</v>
      </c>
      <c r="H184" s="608">
        <f>'ZZZ-PG1.DBF'!S184</f>
        <v>0</v>
      </c>
      <c r="I184" s="346"/>
    </row>
    <row r="185" spans="1:9" ht="38.25" customHeight="1">
      <c r="A185" s="589" t="s">
        <v>770</v>
      </c>
      <c r="B185" s="590" t="s">
        <v>671</v>
      </c>
      <c r="C185" s="592"/>
      <c r="D185" s="593"/>
      <c r="E185" s="593"/>
      <c r="F185" s="593"/>
      <c r="G185" s="593"/>
      <c r="H185" s="593"/>
      <c r="I185" s="346"/>
    </row>
    <row r="186" spans="1:9" ht="15.95" customHeight="1">
      <c r="A186" s="564" t="s">
        <v>70</v>
      </c>
      <c r="B186" s="591"/>
      <c r="C186" s="592"/>
      <c r="D186" s="593"/>
      <c r="E186" s="593"/>
      <c r="F186" s="593"/>
      <c r="G186" s="593"/>
      <c r="H186" s="593"/>
      <c r="I186" s="346"/>
    </row>
    <row r="187" spans="1:9" ht="15.95" customHeight="1">
      <c r="A187" s="225" t="s">
        <v>107</v>
      </c>
      <c r="B187" s="590"/>
      <c r="C187" s="592">
        <f>'ZZZ-PG1.DBF'!H187</f>
        <v>0</v>
      </c>
      <c r="D187" s="593"/>
      <c r="E187" s="593">
        <f>'ZZZ-PG1.DBF'!I187</f>
        <v>0</v>
      </c>
      <c r="F187" s="593">
        <f>'ZZZ-PG1.DBF'!L187</f>
        <v>0</v>
      </c>
      <c r="G187" s="593">
        <f t="shared" ref="G187:G195" si="18">F187-E187</f>
        <v>0</v>
      </c>
      <c r="H187" s="593">
        <f>'ZZZ-PG1.DBF'!S187</f>
        <v>0</v>
      </c>
      <c r="I187" s="346"/>
    </row>
    <row r="188" spans="1:9" ht="15.95" customHeight="1">
      <c r="A188" s="569" t="s">
        <v>588</v>
      </c>
      <c r="B188" s="590"/>
      <c r="C188" s="592">
        <f>'ZZZ-PG1.DBF'!H188</f>
        <v>0</v>
      </c>
      <c r="D188" s="593"/>
      <c r="E188" s="593">
        <f>'ZZZ-PG1.DBF'!I188</f>
        <v>0</v>
      </c>
      <c r="F188" s="593">
        <f>'ZZZ-PG1.DBF'!L188</f>
        <v>0</v>
      </c>
      <c r="G188" s="593">
        <f t="shared" si="18"/>
        <v>0</v>
      </c>
      <c r="H188" s="593">
        <f>'ZZZ-PG1.DBF'!S188</f>
        <v>0</v>
      </c>
      <c r="I188" s="346"/>
    </row>
    <row r="189" spans="1:9" ht="15.95" customHeight="1">
      <c r="A189" s="225" t="s">
        <v>108</v>
      </c>
      <c r="B189" s="590"/>
      <c r="C189" s="592">
        <f>'ZZZ-PG1.DBF'!H189</f>
        <v>0</v>
      </c>
      <c r="D189" s="593"/>
      <c r="E189" s="593">
        <f>'ZZZ-PG1.DBF'!I189</f>
        <v>0</v>
      </c>
      <c r="F189" s="593">
        <f>'ZZZ-PG1.DBF'!L189</f>
        <v>0</v>
      </c>
      <c r="G189" s="593">
        <f t="shared" si="18"/>
        <v>0</v>
      </c>
      <c r="H189" s="593">
        <f>'ZZZ-PG1.DBF'!S189</f>
        <v>0</v>
      </c>
      <c r="I189" s="346"/>
    </row>
    <row r="190" spans="1:9" ht="15.95" customHeight="1">
      <c r="A190" s="225" t="s">
        <v>109</v>
      </c>
      <c r="B190" s="590"/>
      <c r="C190" s="592">
        <f>'ZZZ-PG1.DBF'!H190</f>
        <v>0</v>
      </c>
      <c r="D190" s="593"/>
      <c r="E190" s="593">
        <f>'ZZZ-PG1.DBF'!I190</f>
        <v>0</v>
      </c>
      <c r="F190" s="593">
        <f>'ZZZ-PG1.DBF'!L190</f>
        <v>0</v>
      </c>
      <c r="G190" s="593">
        <f t="shared" si="18"/>
        <v>0</v>
      </c>
      <c r="H190" s="593">
        <f>'ZZZ-PG1.DBF'!S190</f>
        <v>0</v>
      </c>
      <c r="I190" s="346"/>
    </row>
    <row r="191" spans="1:9" ht="15.95" customHeight="1">
      <c r="A191" s="225" t="s">
        <v>110</v>
      </c>
      <c r="B191" s="590"/>
      <c r="C191" s="592">
        <f>'ZZZ-PG1.DBF'!H191</f>
        <v>0</v>
      </c>
      <c r="D191" s="593"/>
      <c r="E191" s="593">
        <f>'ZZZ-PG1.DBF'!I191</f>
        <v>0</v>
      </c>
      <c r="F191" s="593">
        <f>'ZZZ-PG1.DBF'!L191</f>
        <v>0</v>
      </c>
      <c r="G191" s="593">
        <f t="shared" si="18"/>
        <v>0</v>
      </c>
      <c r="H191" s="593">
        <f>'ZZZ-PG1.DBF'!S191</f>
        <v>0</v>
      </c>
      <c r="I191" s="346"/>
    </row>
    <row r="192" spans="1:9" ht="15.95" customHeight="1">
      <c r="A192" s="225" t="s">
        <v>111</v>
      </c>
      <c r="B192" s="590"/>
      <c r="C192" s="592">
        <f>'ZZZ-PG1.DBF'!H192</f>
        <v>0</v>
      </c>
      <c r="D192" s="593"/>
      <c r="E192" s="593">
        <f>'ZZZ-PG1.DBF'!I192</f>
        <v>0</v>
      </c>
      <c r="F192" s="593">
        <f>'ZZZ-PG1.DBF'!L192</f>
        <v>0</v>
      </c>
      <c r="G192" s="593">
        <f t="shared" si="18"/>
        <v>0</v>
      </c>
      <c r="H192" s="593">
        <f>'ZZZ-PG1.DBF'!S192</f>
        <v>0</v>
      </c>
      <c r="I192" s="346"/>
    </row>
    <row r="193" spans="1:9" ht="15.95" customHeight="1">
      <c r="A193" s="569" t="s">
        <v>591</v>
      </c>
      <c r="B193" s="590"/>
      <c r="C193" s="592">
        <f>'ZZZ-PG1.DBF'!H193</f>
        <v>0</v>
      </c>
      <c r="D193" s="593"/>
      <c r="E193" s="593">
        <f>'ZZZ-PG1.DBF'!I193</f>
        <v>0</v>
      </c>
      <c r="F193" s="593">
        <f>'ZZZ-PG1.DBF'!L193</f>
        <v>0</v>
      </c>
      <c r="G193" s="593">
        <f t="shared" si="18"/>
        <v>0</v>
      </c>
      <c r="H193" s="593">
        <f>'ZZZ-PG1.DBF'!S193</f>
        <v>0</v>
      </c>
      <c r="I193" s="346"/>
    </row>
    <row r="194" spans="1:9" ht="15.95" customHeight="1">
      <c r="A194" s="569" t="s">
        <v>592</v>
      </c>
      <c r="B194" s="590"/>
      <c r="C194" s="592">
        <f>'ZZZ-PG1.DBF'!H194</f>
        <v>0</v>
      </c>
      <c r="D194" s="593"/>
      <c r="E194" s="593">
        <f>'ZZZ-PG1.DBF'!I194</f>
        <v>0</v>
      </c>
      <c r="F194" s="593">
        <f>'ZZZ-PG1.DBF'!L194</f>
        <v>0</v>
      </c>
      <c r="G194" s="593">
        <f t="shared" si="18"/>
        <v>0</v>
      </c>
      <c r="H194" s="593">
        <f>'ZZZ-PG1.DBF'!S194</f>
        <v>0</v>
      </c>
      <c r="I194" s="346"/>
    </row>
    <row r="195" spans="1:9" ht="15.95" customHeight="1">
      <c r="A195" s="589" t="s">
        <v>112</v>
      </c>
      <c r="B195" s="590"/>
      <c r="C195" s="592">
        <f>'ZZZ-PG1.DBF'!H195</f>
        <v>0</v>
      </c>
      <c r="D195" s="594"/>
      <c r="E195" s="594">
        <f>'ZZZ-PG1.DBF'!I195</f>
        <v>0</v>
      </c>
      <c r="F195" s="594">
        <f>'ZZZ-PG1.DBF'!L195</f>
        <v>0</v>
      </c>
      <c r="G195" s="594">
        <f t="shared" si="18"/>
        <v>0</v>
      </c>
      <c r="H195" s="594">
        <f>'ZZZ-PG1.DBF'!S195</f>
        <v>0</v>
      </c>
      <c r="I195" s="346"/>
    </row>
    <row r="196" spans="1:9" ht="15.95" customHeight="1">
      <c r="A196" s="589"/>
      <c r="B196" s="590"/>
      <c r="C196" s="592"/>
      <c r="D196" s="593"/>
      <c r="E196" s="593"/>
      <c r="F196" s="593"/>
      <c r="G196" s="593"/>
      <c r="H196" s="593"/>
      <c r="I196" s="346"/>
    </row>
    <row r="197" spans="1:9" ht="15.95" customHeight="1">
      <c r="A197" s="564" t="s">
        <v>575</v>
      </c>
      <c r="B197" s="591"/>
      <c r="C197" s="592"/>
      <c r="D197" s="593"/>
      <c r="E197" s="593"/>
      <c r="F197" s="593"/>
      <c r="G197" s="593"/>
      <c r="H197" s="593"/>
      <c r="I197" s="346"/>
    </row>
    <row r="198" spans="1:9" ht="15.95" customHeight="1">
      <c r="A198" s="225" t="s">
        <v>113</v>
      </c>
      <c r="B198" s="590"/>
      <c r="C198" s="592">
        <f>'ZZZ-PG1.DBF'!H198</f>
        <v>0</v>
      </c>
      <c r="D198" s="593"/>
      <c r="E198" s="593">
        <f>'ZZZ-PG1.DBF'!I198</f>
        <v>0</v>
      </c>
      <c r="F198" s="593">
        <f>'ZZZ-PG1.DBF'!L198</f>
        <v>0</v>
      </c>
      <c r="G198" s="593">
        <f t="shared" ref="G198:G201" si="19">F198-E198</f>
        <v>0</v>
      </c>
      <c r="H198" s="593">
        <f>'ZZZ-PG1.DBF'!S198</f>
        <v>0</v>
      </c>
      <c r="I198" s="346"/>
    </row>
    <row r="199" spans="1:9" ht="15.95" customHeight="1">
      <c r="A199" s="569" t="s">
        <v>479</v>
      </c>
      <c r="B199" s="590"/>
      <c r="C199" s="592">
        <f>'ZZZ-PG1.DBF'!H199</f>
        <v>0</v>
      </c>
      <c r="D199" s="593"/>
      <c r="E199" s="593">
        <f>'ZZZ-PG1.DBF'!I199</f>
        <v>0</v>
      </c>
      <c r="F199" s="593">
        <f>'ZZZ-PG1.DBF'!L199</f>
        <v>0</v>
      </c>
      <c r="G199" s="593">
        <f t="shared" si="19"/>
        <v>0</v>
      </c>
      <c r="H199" s="593">
        <f>'ZZZ-PG1.DBF'!S199</f>
        <v>0</v>
      </c>
      <c r="I199" s="346"/>
    </row>
    <row r="200" spans="1:9" ht="15.95" customHeight="1">
      <c r="A200" s="569" t="s">
        <v>593</v>
      </c>
      <c r="B200" s="590"/>
      <c r="C200" s="592">
        <f>'ZZZ-PG1.DBF'!H200</f>
        <v>0</v>
      </c>
      <c r="D200" s="593"/>
      <c r="E200" s="593">
        <f>'ZZZ-PG1.DBF'!I200</f>
        <v>0</v>
      </c>
      <c r="F200" s="593">
        <f>'ZZZ-PG1.DBF'!L200</f>
        <v>0</v>
      </c>
      <c r="G200" s="593">
        <f t="shared" si="19"/>
        <v>0</v>
      </c>
      <c r="H200" s="593">
        <f>'ZZZ-PG1.DBF'!S200</f>
        <v>0</v>
      </c>
      <c r="I200" s="346"/>
    </row>
    <row r="201" spans="1:9" ht="15.95" customHeight="1">
      <c r="A201" s="589" t="s">
        <v>112</v>
      </c>
      <c r="B201" s="590"/>
      <c r="C201" s="606">
        <f>'ZZZ-PG1.DBF'!H201</f>
        <v>0</v>
      </c>
      <c r="D201" s="594"/>
      <c r="E201" s="594">
        <f>'ZZZ-PG1.DBF'!I201</f>
        <v>0</v>
      </c>
      <c r="F201" s="594">
        <f>'ZZZ-PG1.DBF'!L201</f>
        <v>0</v>
      </c>
      <c r="G201" s="594">
        <f t="shared" si="19"/>
        <v>0</v>
      </c>
      <c r="H201" s="594">
        <f>'ZZZ-PG1.DBF'!S201</f>
        <v>0</v>
      </c>
      <c r="I201" s="346"/>
    </row>
    <row r="202" spans="1:9" ht="15.95" customHeight="1">
      <c r="A202" s="589"/>
      <c r="B202" s="590"/>
      <c r="C202" s="592"/>
      <c r="D202" s="593"/>
      <c r="E202" s="593"/>
      <c r="F202" s="593"/>
      <c r="G202" s="593"/>
      <c r="H202" s="593"/>
      <c r="I202" s="346"/>
    </row>
    <row r="203" spans="1:9" ht="15.95" customHeight="1" thickBot="1">
      <c r="A203" s="589" t="s">
        <v>605</v>
      </c>
      <c r="B203" s="590"/>
      <c r="C203" s="607">
        <f>'ZZZ-PG1.DBF'!H203</f>
        <v>0</v>
      </c>
      <c r="D203" s="608"/>
      <c r="E203" s="608">
        <f>'ZZZ-PG1.DBF'!I203</f>
        <v>0</v>
      </c>
      <c r="F203" s="608">
        <f>'ZZZ-PG1.DBF'!L203</f>
        <v>0</v>
      </c>
      <c r="G203" s="608">
        <f>F203-E203</f>
        <v>0</v>
      </c>
      <c r="H203" s="608">
        <f>'ZZZ-PG1.DBF'!S203</f>
        <v>0</v>
      </c>
      <c r="I203" s="346"/>
    </row>
    <row r="204" spans="1:9" ht="15.95" customHeight="1">
      <c r="A204" s="225"/>
      <c r="B204" s="590"/>
      <c r="C204" s="592"/>
      <c r="D204" s="593"/>
      <c r="E204" s="593"/>
      <c r="F204" s="593"/>
      <c r="G204" s="593"/>
      <c r="H204" s="593"/>
      <c r="I204" s="346"/>
    </row>
    <row r="205" spans="1:9" ht="15.95" customHeight="1">
      <c r="A205" s="564" t="s">
        <v>3</v>
      </c>
      <c r="B205" s="591"/>
      <c r="C205" s="592"/>
      <c r="D205" s="593"/>
      <c r="E205" s="593"/>
      <c r="F205" s="593"/>
      <c r="G205" s="593"/>
      <c r="H205" s="593"/>
      <c r="I205" s="346"/>
    </row>
    <row r="206" spans="1:9" ht="15.95" customHeight="1">
      <c r="A206" s="225"/>
      <c r="B206" s="590"/>
      <c r="C206" s="592"/>
      <c r="D206" s="593"/>
      <c r="E206" s="593"/>
      <c r="F206" s="593"/>
      <c r="G206" s="593"/>
      <c r="H206" s="593"/>
      <c r="I206" s="346"/>
    </row>
    <row r="207" spans="1:9" ht="15.95" customHeight="1">
      <c r="A207" s="610" t="s">
        <v>114</v>
      </c>
      <c r="B207" s="611"/>
      <c r="C207" s="592"/>
      <c r="D207" s="593"/>
      <c r="E207" s="593"/>
      <c r="F207" s="593"/>
      <c r="G207" s="593"/>
      <c r="H207" s="593"/>
      <c r="I207" s="346"/>
    </row>
    <row r="208" spans="1:9" ht="15.95" customHeight="1">
      <c r="A208" s="610"/>
      <c r="B208" s="611"/>
      <c r="C208" s="592"/>
      <c r="D208" s="593"/>
      <c r="E208" s="593"/>
      <c r="F208" s="593"/>
      <c r="G208" s="593"/>
      <c r="H208" s="593"/>
      <c r="I208" s="346"/>
    </row>
    <row r="209" spans="1:9" ht="15.95" customHeight="1">
      <c r="A209" s="589" t="s">
        <v>319</v>
      </c>
      <c r="B209" s="590" t="s">
        <v>672</v>
      </c>
      <c r="C209" s="592"/>
      <c r="D209" s="593"/>
      <c r="E209" s="593"/>
      <c r="F209" s="593"/>
      <c r="G209" s="593"/>
      <c r="H209" s="593"/>
      <c r="I209" s="346"/>
    </row>
    <row r="210" spans="1:9" ht="15.95" customHeight="1">
      <c r="A210" s="225" t="s">
        <v>115</v>
      </c>
      <c r="B210" s="590"/>
      <c r="C210" s="592">
        <f>'ZZZ-PG1.DBF'!H210</f>
        <v>0</v>
      </c>
      <c r="D210" s="593"/>
      <c r="E210" s="593">
        <f>'ZZZ-PG1.DBF'!I210</f>
        <v>0</v>
      </c>
      <c r="F210" s="593">
        <f>'ZZZ-PG1.DBF'!L210</f>
        <v>0</v>
      </c>
      <c r="G210" s="593">
        <f t="shared" ref="G210:G216" si="20">F210-E210</f>
        <v>0</v>
      </c>
      <c r="H210" s="593">
        <f>'ZZZ-PG1.DBF'!S210</f>
        <v>0</v>
      </c>
      <c r="I210" s="346"/>
    </row>
    <row r="211" spans="1:9" ht="15.95" customHeight="1">
      <c r="A211" s="225" t="s">
        <v>116</v>
      </c>
      <c r="B211" s="590"/>
      <c r="C211" s="592">
        <f>'ZZZ-PG1.DBF'!H211</f>
        <v>0</v>
      </c>
      <c r="D211" s="593"/>
      <c r="E211" s="593">
        <f>'ZZZ-PG1.DBF'!I211</f>
        <v>0</v>
      </c>
      <c r="F211" s="593">
        <f>'ZZZ-PG1.DBF'!L211</f>
        <v>0</v>
      </c>
      <c r="G211" s="593">
        <f t="shared" si="20"/>
        <v>0</v>
      </c>
      <c r="H211" s="593">
        <f>'ZZZ-PG1.DBF'!S211</f>
        <v>0</v>
      </c>
      <c r="I211" s="346"/>
    </row>
    <row r="212" spans="1:9" ht="15.95" customHeight="1">
      <c r="A212" s="225" t="s">
        <v>117</v>
      </c>
      <c r="B212" s="590"/>
      <c r="C212" s="592">
        <f>'ZZZ-PG1.DBF'!H212</f>
        <v>0</v>
      </c>
      <c r="D212" s="593"/>
      <c r="E212" s="593">
        <f>'ZZZ-PG1.DBF'!I212</f>
        <v>0</v>
      </c>
      <c r="F212" s="593">
        <f>'ZZZ-PG1.DBF'!L212</f>
        <v>0</v>
      </c>
      <c r="G212" s="593">
        <f t="shared" si="20"/>
        <v>0</v>
      </c>
      <c r="H212" s="593">
        <f>'ZZZ-PG1.DBF'!S212</f>
        <v>0</v>
      </c>
      <c r="I212" s="346"/>
    </row>
    <row r="213" spans="1:9" ht="15.95" customHeight="1">
      <c r="A213" s="292" t="s">
        <v>594</v>
      </c>
      <c r="B213" s="612"/>
      <c r="C213" s="592">
        <f>'ZZZ-PG1.DBF'!H213</f>
        <v>0</v>
      </c>
      <c r="D213" s="593"/>
      <c r="E213" s="593">
        <f>'ZZZ-PG1.DBF'!I213</f>
        <v>0</v>
      </c>
      <c r="F213" s="593">
        <f>'ZZZ-PG1.DBF'!L213</f>
        <v>0</v>
      </c>
      <c r="G213" s="593">
        <f t="shared" si="20"/>
        <v>0</v>
      </c>
      <c r="H213" s="593">
        <f>'ZZZ-PG1.DBF'!S213</f>
        <v>0</v>
      </c>
      <c r="I213" s="346"/>
    </row>
    <row r="214" spans="1:9" ht="15.95" customHeight="1">
      <c r="A214" s="569" t="s">
        <v>595</v>
      </c>
      <c r="B214" s="590"/>
      <c r="C214" s="592">
        <f>'ZZZ-PG1.DBF'!H214</f>
        <v>0</v>
      </c>
      <c r="D214" s="593"/>
      <c r="E214" s="593">
        <f>'ZZZ-PG1.DBF'!I214</f>
        <v>0</v>
      </c>
      <c r="F214" s="593">
        <f>'ZZZ-PG1.DBF'!L214</f>
        <v>0</v>
      </c>
      <c r="G214" s="593">
        <f t="shared" si="20"/>
        <v>0</v>
      </c>
      <c r="H214" s="593">
        <f>'ZZZ-PG1.DBF'!S214</f>
        <v>0</v>
      </c>
      <c r="I214" s="346"/>
    </row>
    <row r="215" spans="1:9" ht="15.95" customHeight="1">
      <c r="A215" s="569" t="s">
        <v>596</v>
      </c>
      <c r="B215" s="590"/>
      <c r="C215" s="592">
        <f>'ZZZ-PG1.DBF'!H215</f>
        <v>0</v>
      </c>
      <c r="D215" s="593"/>
      <c r="E215" s="593">
        <f>'ZZZ-PG1.DBF'!I215</f>
        <v>0</v>
      </c>
      <c r="F215" s="593">
        <f>'ZZZ-PG1.DBF'!L215</f>
        <v>0</v>
      </c>
      <c r="G215" s="593">
        <f t="shared" si="20"/>
        <v>0</v>
      </c>
      <c r="H215" s="593">
        <f>'ZZZ-PG1.DBF'!S215</f>
        <v>0</v>
      </c>
      <c r="I215" s="346"/>
    </row>
    <row r="216" spans="1:9" ht="15.95" customHeight="1">
      <c r="A216" s="589" t="s">
        <v>118</v>
      </c>
      <c r="B216" s="590"/>
      <c r="C216" s="592">
        <f>'ZZZ-PG1.DBF'!H216</f>
        <v>0</v>
      </c>
      <c r="D216" s="594"/>
      <c r="E216" s="594">
        <f>'ZZZ-PG1.DBF'!I216</f>
        <v>0</v>
      </c>
      <c r="F216" s="594">
        <f>'ZZZ-PG1.DBF'!L216</f>
        <v>0</v>
      </c>
      <c r="G216" s="594">
        <f t="shared" si="20"/>
        <v>0</v>
      </c>
      <c r="H216" s="594">
        <f>'ZZZ-PG1.DBF'!S216</f>
        <v>0</v>
      </c>
      <c r="I216" s="346"/>
    </row>
    <row r="217" spans="1:9" ht="15.95" customHeight="1">
      <c r="A217" s="589"/>
      <c r="B217" s="590"/>
      <c r="C217" s="592"/>
      <c r="D217" s="593"/>
      <c r="E217" s="593"/>
      <c r="F217" s="593"/>
      <c r="G217" s="593"/>
      <c r="H217" s="593"/>
      <c r="I217" s="346"/>
    </row>
    <row r="218" spans="1:9" ht="15.95" customHeight="1">
      <c r="A218" s="589" t="s">
        <v>229</v>
      </c>
      <c r="B218" s="590" t="s">
        <v>673</v>
      </c>
      <c r="C218" s="592"/>
      <c r="D218" s="593"/>
      <c r="E218" s="593"/>
      <c r="F218" s="593"/>
      <c r="G218" s="593"/>
      <c r="H218" s="593"/>
      <c r="I218" s="346"/>
    </row>
    <row r="219" spans="1:9" ht="15.95" customHeight="1">
      <c r="A219" s="225" t="s">
        <v>119</v>
      </c>
      <c r="B219" s="590"/>
      <c r="C219" s="592">
        <f>'ZZZ-PG1.DBF'!H219</f>
        <v>0</v>
      </c>
      <c r="D219" s="593"/>
      <c r="E219" s="593">
        <f>'ZZZ-PG1.DBF'!I219</f>
        <v>0</v>
      </c>
      <c r="F219" s="593">
        <f>'ZZZ-PG1.DBF'!L219</f>
        <v>0</v>
      </c>
      <c r="G219" s="593">
        <f t="shared" ref="G219:G228" si="21">F219-E219</f>
        <v>0</v>
      </c>
      <c r="H219" s="593">
        <f>'ZZZ-PG1.DBF'!S219</f>
        <v>0</v>
      </c>
      <c r="I219" s="346"/>
    </row>
    <row r="220" spans="1:9" ht="15.95" customHeight="1">
      <c r="A220" s="225" t="s">
        <v>120</v>
      </c>
      <c r="B220" s="590"/>
      <c r="C220" s="592">
        <f>'ZZZ-PG1.DBF'!H220</f>
        <v>0</v>
      </c>
      <c r="D220" s="593"/>
      <c r="E220" s="593">
        <f>'ZZZ-PG1.DBF'!I220</f>
        <v>0</v>
      </c>
      <c r="F220" s="593">
        <f>'ZZZ-PG1.DBF'!L220</f>
        <v>0</v>
      </c>
      <c r="G220" s="593">
        <f t="shared" si="21"/>
        <v>0</v>
      </c>
      <c r="H220" s="593">
        <f>'ZZZ-PG1.DBF'!S220</f>
        <v>0</v>
      </c>
      <c r="I220" s="346"/>
    </row>
    <row r="221" spans="1:9" ht="15.95" customHeight="1">
      <c r="A221" s="225" t="s">
        <v>121</v>
      </c>
      <c r="B221" s="590"/>
      <c r="C221" s="592">
        <f>'ZZZ-PG1.DBF'!H221</f>
        <v>0</v>
      </c>
      <c r="D221" s="593"/>
      <c r="E221" s="593">
        <f>'ZZZ-PG1.DBF'!I221</f>
        <v>0</v>
      </c>
      <c r="F221" s="593">
        <f>'ZZZ-PG1.DBF'!L221</f>
        <v>0</v>
      </c>
      <c r="G221" s="593">
        <f t="shared" si="21"/>
        <v>0</v>
      </c>
      <c r="H221" s="593">
        <f>'ZZZ-PG1.DBF'!S221</f>
        <v>0</v>
      </c>
      <c r="I221" s="346"/>
    </row>
    <row r="222" spans="1:9" ht="15.95" customHeight="1">
      <c r="A222" s="225" t="s">
        <v>122</v>
      </c>
      <c r="B222" s="590"/>
      <c r="C222" s="592">
        <f>'ZZZ-PG1.DBF'!H222</f>
        <v>0</v>
      </c>
      <c r="D222" s="593"/>
      <c r="E222" s="593">
        <f>'ZZZ-PG1.DBF'!I222</f>
        <v>0</v>
      </c>
      <c r="F222" s="593">
        <f>'ZZZ-PG1.DBF'!L222</f>
        <v>0</v>
      </c>
      <c r="G222" s="593">
        <f t="shared" si="21"/>
        <v>0</v>
      </c>
      <c r="H222" s="593">
        <f>'ZZZ-PG1.DBF'!S222</f>
        <v>0</v>
      </c>
      <c r="I222" s="346"/>
    </row>
    <row r="223" spans="1:9" ht="15.95" customHeight="1">
      <c r="A223" s="225" t="s">
        <v>123</v>
      </c>
      <c r="B223" s="590"/>
      <c r="C223" s="592">
        <f>'ZZZ-PG1.DBF'!H223</f>
        <v>0</v>
      </c>
      <c r="D223" s="593"/>
      <c r="E223" s="593">
        <f>'ZZZ-PG1.DBF'!I223</f>
        <v>0</v>
      </c>
      <c r="F223" s="593">
        <f>'ZZZ-PG1.DBF'!L223</f>
        <v>0</v>
      </c>
      <c r="G223" s="593">
        <f t="shared" si="21"/>
        <v>0</v>
      </c>
      <c r="H223" s="593">
        <f>'ZZZ-PG1.DBF'!S223</f>
        <v>0</v>
      </c>
      <c r="I223" s="346"/>
    </row>
    <row r="224" spans="1:9" ht="15.95" customHeight="1">
      <c r="A224" s="292" t="s">
        <v>597</v>
      </c>
      <c r="B224" s="612"/>
      <c r="C224" s="592">
        <f>'ZZZ-PG1.DBF'!H224</f>
        <v>0</v>
      </c>
      <c r="D224" s="593"/>
      <c r="E224" s="593">
        <f>'ZZZ-PG1.DBF'!I224</f>
        <v>0</v>
      </c>
      <c r="F224" s="593">
        <f>'ZZZ-PG1.DBF'!L224</f>
        <v>0</v>
      </c>
      <c r="G224" s="593">
        <f t="shared" si="21"/>
        <v>0</v>
      </c>
      <c r="H224" s="593">
        <f>'ZZZ-PG1.DBF'!S224</f>
        <v>0</v>
      </c>
      <c r="I224" s="346"/>
    </row>
    <row r="225" spans="1:9" ht="15.95" customHeight="1">
      <c r="A225" s="569" t="s">
        <v>598</v>
      </c>
      <c r="B225" s="590"/>
      <c r="C225" s="592">
        <f>'ZZZ-PG1.DBF'!H225</f>
        <v>0</v>
      </c>
      <c r="D225" s="593"/>
      <c r="E225" s="593">
        <f>'ZZZ-PG1.DBF'!I225</f>
        <v>0</v>
      </c>
      <c r="F225" s="593">
        <f>'ZZZ-PG1.DBF'!L225</f>
        <v>0</v>
      </c>
      <c r="G225" s="593">
        <f t="shared" si="21"/>
        <v>0</v>
      </c>
      <c r="H225" s="593">
        <f>'ZZZ-PG1.DBF'!S225</f>
        <v>0</v>
      </c>
      <c r="I225" s="346"/>
    </row>
    <row r="226" spans="1:9" ht="15.95" customHeight="1">
      <c r="A226" s="569" t="s">
        <v>599</v>
      </c>
      <c r="B226" s="590"/>
      <c r="C226" s="592">
        <f>'ZZZ-PG1.DBF'!H226</f>
        <v>0</v>
      </c>
      <c r="D226" s="593"/>
      <c r="E226" s="593">
        <f>'ZZZ-PG1.DBF'!I226</f>
        <v>0</v>
      </c>
      <c r="F226" s="593">
        <f>'ZZZ-PG1.DBF'!L226</f>
        <v>0</v>
      </c>
      <c r="G226" s="593">
        <f t="shared" si="21"/>
        <v>0</v>
      </c>
      <c r="H226" s="593">
        <f>'ZZZ-PG1.DBF'!S226</f>
        <v>0</v>
      </c>
      <c r="I226" s="346"/>
    </row>
    <row r="227" spans="1:9" ht="15.95" customHeight="1">
      <c r="A227" s="569" t="s">
        <v>600</v>
      </c>
      <c r="B227" s="590"/>
      <c r="C227" s="592">
        <f>'ZZZ-PG1.DBF'!H227</f>
        <v>0</v>
      </c>
      <c r="D227" s="593"/>
      <c r="E227" s="593">
        <f>'ZZZ-PG1.DBF'!I227</f>
        <v>0</v>
      </c>
      <c r="F227" s="593">
        <f>'ZZZ-PG1.DBF'!L227</f>
        <v>0</v>
      </c>
      <c r="G227" s="593">
        <f t="shared" si="21"/>
        <v>0</v>
      </c>
      <c r="H227" s="593">
        <f>'ZZZ-PG1.DBF'!S227</f>
        <v>0</v>
      </c>
      <c r="I227" s="346"/>
    </row>
    <row r="228" spans="1:9" ht="15.95" customHeight="1">
      <c r="A228" s="589" t="s">
        <v>124</v>
      </c>
      <c r="B228" s="590"/>
      <c r="C228" s="592">
        <f>'ZZZ-PG1.DBF'!H228</f>
        <v>0</v>
      </c>
      <c r="D228" s="594"/>
      <c r="E228" s="594">
        <f>'ZZZ-PG1.DBF'!I228</f>
        <v>0</v>
      </c>
      <c r="F228" s="594">
        <f>'ZZZ-PG1.DBF'!L228</f>
        <v>0</v>
      </c>
      <c r="G228" s="594">
        <f t="shared" si="21"/>
        <v>0</v>
      </c>
      <c r="H228" s="594">
        <f>'ZZZ-PG1.DBF'!S228</f>
        <v>0</v>
      </c>
      <c r="I228" s="346"/>
    </row>
    <row r="229" spans="1:9" ht="15.95" customHeight="1">
      <c r="A229" s="589"/>
      <c r="B229" s="590"/>
      <c r="C229" s="592"/>
      <c r="D229" s="593"/>
      <c r="E229" s="593"/>
      <c r="F229" s="593"/>
      <c r="G229" s="593"/>
      <c r="H229" s="593"/>
      <c r="I229" s="346"/>
    </row>
    <row r="230" spans="1:9" ht="15.95" customHeight="1">
      <c r="A230" s="589" t="s">
        <v>4</v>
      </c>
      <c r="B230" s="590" t="s">
        <v>764</v>
      </c>
      <c r="C230" s="592"/>
      <c r="D230" s="593"/>
      <c r="E230" s="593"/>
      <c r="F230" s="593"/>
      <c r="G230" s="593"/>
      <c r="H230" s="593"/>
      <c r="I230" s="346"/>
    </row>
    <row r="231" spans="1:9" ht="15.95" customHeight="1">
      <c r="A231" s="225" t="s">
        <v>125</v>
      </c>
      <c r="B231" s="590"/>
      <c r="C231" s="592">
        <f>'ZZZ-PG1.DBF'!H231</f>
        <v>0</v>
      </c>
      <c r="D231" s="593"/>
      <c r="E231" s="593">
        <f>'ZZZ-PG1.DBF'!I231</f>
        <v>0</v>
      </c>
      <c r="F231" s="593">
        <f>'ZZZ-PG1.DBF'!L231</f>
        <v>0</v>
      </c>
      <c r="G231" s="593">
        <f t="shared" ref="G231:G233" si="22">F231-E231</f>
        <v>0</v>
      </c>
      <c r="H231" s="593">
        <f>'ZZZ-PG1.DBF'!S231</f>
        <v>0</v>
      </c>
      <c r="I231" s="346"/>
    </row>
    <row r="232" spans="1:9" ht="15.95" customHeight="1">
      <c r="A232" s="225" t="s">
        <v>126</v>
      </c>
      <c r="B232" s="590"/>
      <c r="C232" s="592">
        <f>'ZZZ-PG1.DBF'!H232</f>
        <v>0</v>
      </c>
      <c r="D232" s="593"/>
      <c r="E232" s="593">
        <f>'ZZZ-PG1.DBF'!I232</f>
        <v>0</v>
      </c>
      <c r="F232" s="593">
        <f>'ZZZ-PG1.DBF'!L232</f>
        <v>0</v>
      </c>
      <c r="G232" s="593">
        <f t="shared" si="22"/>
        <v>0</v>
      </c>
      <c r="H232" s="593">
        <f>'ZZZ-PG1.DBF'!S232</f>
        <v>0</v>
      </c>
      <c r="I232" s="346"/>
    </row>
    <row r="233" spans="1:9" ht="15.95" customHeight="1">
      <c r="A233" s="589" t="s">
        <v>102</v>
      </c>
      <c r="B233" s="590"/>
      <c r="C233" s="592">
        <f>'ZZZ-PG1.DBF'!H233</f>
        <v>0</v>
      </c>
      <c r="D233" s="594"/>
      <c r="E233" s="594">
        <f>'ZZZ-PG1.DBF'!I233</f>
        <v>0</v>
      </c>
      <c r="F233" s="594">
        <f>'ZZZ-PG1.DBF'!L233</f>
        <v>0</v>
      </c>
      <c r="G233" s="594">
        <f t="shared" si="22"/>
        <v>0</v>
      </c>
      <c r="H233" s="594">
        <f>'ZZZ-PG1.DBF'!S233</f>
        <v>0</v>
      </c>
      <c r="I233" s="346"/>
    </row>
    <row r="234" spans="1:9" ht="15.95" customHeight="1">
      <c r="A234" s="589"/>
      <c r="B234" s="590"/>
      <c r="C234" s="598"/>
      <c r="D234" s="593"/>
      <c r="E234" s="593"/>
      <c r="F234" s="593"/>
      <c r="G234" s="593"/>
      <c r="H234" s="593"/>
      <c r="I234" s="346"/>
    </row>
    <row r="235" spans="1:9" ht="15.95" customHeight="1">
      <c r="A235" s="589" t="s">
        <v>230</v>
      </c>
      <c r="B235" s="590" t="s">
        <v>765</v>
      </c>
      <c r="C235" s="598"/>
      <c r="D235" s="593"/>
      <c r="E235" s="593"/>
      <c r="F235" s="593"/>
      <c r="G235" s="593"/>
      <c r="H235" s="593"/>
      <c r="I235" s="346"/>
    </row>
    <row r="236" spans="1:9" ht="15.95" customHeight="1">
      <c r="A236" s="225" t="s">
        <v>127</v>
      </c>
      <c r="B236" s="590"/>
      <c r="C236" s="592">
        <f>'ZZZ-PG1.DBF'!H236</f>
        <v>0</v>
      </c>
      <c r="D236" s="593"/>
      <c r="E236" s="593">
        <f>'ZZZ-PG1.DBF'!I236</f>
        <v>0</v>
      </c>
      <c r="F236" s="593">
        <f>'ZZZ-PG1.DBF'!L236</f>
        <v>0</v>
      </c>
      <c r="G236" s="593">
        <f t="shared" ref="G236:G237" si="23">F236-E236</f>
        <v>0</v>
      </c>
      <c r="H236" s="593">
        <f>'ZZZ-PG1.DBF'!S236</f>
        <v>0</v>
      </c>
      <c r="I236" s="346"/>
    </row>
    <row r="237" spans="1:9" ht="15.95" customHeight="1">
      <c r="A237" s="589" t="s">
        <v>128</v>
      </c>
      <c r="B237" s="590"/>
      <c r="C237" s="592">
        <f>'ZZZ-PG1.DBF'!H237</f>
        <v>0</v>
      </c>
      <c r="D237" s="594"/>
      <c r="E237" s="594">
        <f>'ZZZ-PG1.DBF'!I237</f>
        <v>0</v>
      </c>
      <c r="F237" s="594">
        <f>'ZZZ-PG1.DBF'!L237</f>
        <v>0</v>
      </c>
      <c r="G237" s="594">
        <f t="shared" si="23"/>
        <v>0</v>
      </c>
      <c r="H237" s="594">
        <f>'ZZZ-PG1.DBF'!S237</f>
        <v>0</v>
      </c>
      <c r="I237" s="346"/>
    </row>
    <row r="238" spans="1:9" ht="15.95" customHeight="1">
      <c r="A238" s="589"/>
      <c r="B238" s="590"/>
      <c r="C238" s="598"/>
      <c r="D238" s="593"/>
      <c r="E238" s="593"/>
      <c r="F238" s="593"/>
      <c r="G238" s="593"/>
      <c r="H238" s="593"/>
      <c r="I238" s="346"/>
    </row>
    <row r="239" spans="1:9" ht="15.95" customHeight="1">
      <c r="A239" s="589" t="s">
        <v>5</v>
      </c>
      <c r="B239" s="590" t="s">
        <v>766</v>
      </c>
      <c r="C239" s="598"/>
      <c r="D239" s="593"/>
      <c r="E239" s="593"/>
      <c r="F239" s="593"/>
      <c r="G239" s="593"/>
      <c r="H239" s="593"/>
      <c r="I239" s="346"/>
    </row>
    <row r="240" spans="1:9" ht="15.95" customHeight="1">
      <c r="A240" s="225" t="s">
        <v>129</v>
      </c>
      <c r="B240" s="590"/>
      <c r="C240" s="592">
        <f>'ZZZ-PG1.DBF'!H240</f>
        <v>0</v>
      </c>
      <c r="D240" s="593"/>
      <c r="E240" s="593">
        <f>'ZZZ-PG1.DBF'!I240</f>
        <v>0</v>
      </c>
      <c r="F240" s="593">
        <f>'ZZZ-PG1.DBF'!L240</f>
        <v>0</v>
      </c>
      <c r="G240" s="593">
        <f t="shared" ref="G240:G241" si="24">F240-E240</f>
        <v>0</v>
      </c>
      <c r="H240" s="593">
        <f>'ZZZ-PG1.DBF'!S240</f>
        <v>0</v>
      </c>
      <c r="I240" s="346"/>
    </row>
    <row r="241" spans="1:9" ht="15.95" customHeight="1">
      <c r="A241" s="589" t="s">
        <v>130</v>
      </c>
      <c r="B241" s="590"/>
      <c r="C241" s="592">
        <f>'ZZZ-PG1.DBF'!H241</f>
        <v>0</v>
      </c>
      <c r="D241" s="594"/>
      <c r="E241" s="594">
        <f>'ZZZ-PG1.DBF'!I241</f>
        <v>0</v>
      </c>
      <c r="F241" s="594">
        <f>'ZZZ-PG1.DBF'!L241</f>
        <v>0</v>
      </c>
      <c r="G241" s="594">
        <f t="shared" si="24"/>
        <v>0</v>
      </c>
      <c r="H241" s="594">
        <f>'ZZZ-PG1.DBF'!S241</f>
        <v>0</v>
      </c>
      <c r="I241" s="346"/>
    </row>
    <row r="242" spans="1:9" ht="15.95" customHeight="1">
      <c r="A242" s="589"/>
      <c r="B242" s="590"/>
      <c r="C242" s="598"/>
      <c r="D242" s="593"/>
      <c r="E242" s="593"/>
      <c r="F242" s="593"/>
      <c r="G242" s="593"/>
      <c r="H242" s="593"/>
      <c r="I242" s="346"/>
    </row>
    <row r="243" spans="1:9" ht="15.95" customHeight="1">
      <c r="A243" s="589" t="s">
        <v>9</v>
      </c>
      <c r="B243" s="590" t="s">
        <v>767</v>
      </c>
      <c r="C243" s="598"/>
      <c r="D243" s="593"/>
      <c r="E243" s="593"/>
      <c r="F243" s="593"/>
      <c r="G243" s="593"/>
      <c r="H243" s="593"/>
      <c r="I243" s="346"/>
    </row>
    <row r="244" spans="1:9" ht="15.95" customHeight="1">
      <c r="A244" s="569" t="s">
        <v>603</v>
      </c>
      <c r="B244" s="590"/>
      <c r="C244" s="592">
        <f>'ZZZ-PG1.DBF'!H244</f>
        <v>0</v>
      </c>
      <c r="D244" s="593"/>
      <c r="E244" s="593">
        <f>'ZZZ-PG1.DBF'!I244</f>
        <v>0</v>
      </c>
      <c r="F244" s="593">
        <f>'ZZZ-PG1.DBF'!L244</f>
        <v>0</v>
      </c>
      <c r="G244" s="593">
        <f t="shared" ref="G244:G248" si="25">F244-E244</f>
        <v>0</v>
      </c>
      <c r="H244" s="593">
        <f>'ZZZ-PG1.DBF'!S244</f>
        <v>0</v>
      </c>
      <c r="I244" s="346"/>
    </row>
    <row r="245" spans="1:9" ht="15.95" customHeight="1">
      <c r="A245" s="569" t="s">
        <v>602</v>
      </c>
      <c r="B245" s="590"/>
      <c r="C245" s="592">
        <f>'ZZZ-PG1.DBF'!H245</f>
        <v>0</v>
      </c>
      <c r="D245" s="593"/>
      <c r="E245" s="593">
        <f>'ZZZ-PG1.DBF'!I245</f>
        <v>0</v>
      </c>
      <c r="F245" s="593">
        <f>'ZZZ-PG1.DBF'!L245</f>
        <v>0</v>
      </c>
      <c r="G245" s="593">
        <f t="shared" si="25"/>
        <v>0</v>
      </c>
      <c r="H245" s="593">
        <f>'ZZZ-PG1.DBF'!S245</f>
        <v>0</v>
      </c>
      <c r="I245" s="346"/>
    </row>
    <row r="246" spans="1:9" ht="15.95" customHeight="1">
      <c r="A246" s="569" t="s">
        <v>583</v>
      </c>
      <c r="B246" s="590"/>
      <c r="C246" s="592">
        <f>'ZZZ-PG1.DBF'!H246</f>
        <v>0</v>
      </c>
      <c r="D246" s="593"/>
      <c r="E246" s="593">
        <f>'ZZZ-PG1.DBF'!I246</f>
        <v>0</v>
      </c>
      <c r="F246" s="593">
        <f>'ZZZ-PG1.DBF'!L246</f>
        <v>0</v>
      </c>
      <c r="G246" s="593">
        <f t="shared" si="25"/>
        <v>0</v>
      </c>
      <c r="H246" s="593">
        <f>'ZZZ-PG1.DBF'!S246</f>
        <v>0</v>
      </c>
      <c r="I246" s="346"/>
    </row>
    <row r="247" spans="1:9" ht="15.95" customHeight="1">
      <c r="A247" s="225" t="s">
        <v>363</v>
      </c>
      <c r="B247" s="590"/>
      <c r="C247" s="592">
        <f>'ZZZ-PG1.DBF'!H247</f>
        <v>0</v>
      </c>
      <c r="D247" s="593"/>
      <c r="E247" s="593">
        <f>'ZZZ-PG1.DBF'!I247</f>
        <v>0</v>
      </c>
      <c r="F247" s="593">
        <f>'ZZZ-PG1.DBF'!L247</f>
        <v>0</v>
      </c>
      <c r="G247" s="593">
        <f t="shared" si="25"/>
        <v>0</v>
      </c>
      <c r="H247" s="593">
        <f>'ZZZ-PG1.DBF'!S247</f>
        <v>0</v>
      </c>
      <c r="I247" s="346"/>
    </row>
    <row r="248" spans="1:9" ht="15.95" customHeight="1">
      <c r="A248" s="589" t="s">
        <v>131</v>
      </c>
      <c r="B248" s="590"/>
      <c r="C248" s="592">
        <f>'ZZZ-PG1.DBF'!H248</f>
        <v>0</v>
      </c>
      <c r="D248" s="594"/>
      <c r="E248" s="594">
        <f>'ZZZ-PG1.DBF'!I248</f>
        <v>0</v>
      </c>
      <c r="F248" s="594">
        <f>'ZZZ-PG1.DBF'!L248</f>
        <v>0</v>
      </c>
      <c r="G248" s="594">
        <f t="shared" si="25"/>
        <v>0</v>
      </c>
      <c r="H248" s="594">
        <f>'ZZZ-PG1.DBF'!S248</f>
        <v>0</v>
      </c>
      <c r="I248" s="346"/>
    </row>
    <row r="249" spans="1:9" ht="15.95" customHeight="1">
      <c r="A249" s="589"/>
      <c r="B249" s="613"/>
      <c r="C249" s="603"/>
      <c r="D249" s="593"/>
      <c r="E249" s="593"/>
      <c r="F249" s="593"/>
      <c r="G249" s="593"/>
      <c r="H249" s="593"/>
      <c r="I249" s="346"/>
    </row>
    <row r="250" spans="1:9" ht="15.95" customHeight="1" thickBot="1">
      <c r="A250" s="589" t="s">
        <v>132</v>
      </c>
      <c r="B250" s="589"/>
      <c r="C250" s="607">
        <f>'ZZZ-PG1.DBF'!H250</f>
        <v>0</v>
      </c>
      <c r="D250" s="608"/>
      <c r="E250" s="608">
        <f>'ZZZ-PG1.DBF'!I250</f>
        <v>0</v>
      </c>
      <c r="F250" s="608">
        <f>'ZZZ-PG1.DBF'!L250</f>
        <v>0</v>
      </c>
      <c r="G250" s="608">
        <f>F250-E250</f>
        <v>0</v>
      </c>
      <c r="H250" s="608">
        <f>'ZZZ-PG1.DBF'!S250</f>
        <v>0</v>
      </c>
      <c r="I250" s="346"/>
    </row>
    <row r="251" spans="1:9" ht="15.95" customHeight="1">
      <c r="A251" s="589"/>
      <c r="B251" s="589"/>
      <c r="C251" s="593"/>
      <c r="D251" s="593"/>
      <c r="E251" s="593"/>
      <c r="F251" s="593"/>
      <c r="G251" s="593"/>
      <c r="H251" s="593"/>
      <c r="I251" s="346"/>
    </row>
    <row r="252" spans="1:9" ht="15.95" customHeight="1" thickBot="1">
      <c r="A252" s="589" t="s">
        <v>606</v>
      </c>
      <c r="B252" s="589"/>
      <c r="C252" s="614">
        <f>'ZZZ-PG1.DBF'!H252</f>
        <v>0</v>
      </c>
      <c r="D252" s="615"/>
      <c r="E252" s="615">
        <f>'ZZZ-PG1.DBF'!I252</f>
        <v>0</v>
      </c>
      <c r="F252" s="615">
        <f>'ZZZ-PG1.DBF'!L252</f>
        <v>0</v>
      </c>
      <c r="G252" s="615">
        <f>F252-E252</f>
        <v>0</v>
      </c>
      <c r="H252" s="615">
        <f>'ZZZ-PG1.DBF'!S252</f>
        <v>0</v>
      </c>
      <c r="I252" s="346"/>
    </row>
    <row r="253" spans="1:9" ht="15.95" customHeight="1" thickTop="1">
      <c r="A253" s="226"/>
      <c r="B253" s="226"/>
      <c r="C253" s="329"/>
      <c r="D253" s="621"/>
      <c r="E253" s="620">
        <f>(SUM(E145:E251)-E184)/3-E252</f>
        <v>0</v>
      </c>
      <c r="F253" s="620">
        <f>(SUM(F145:F251)-F184)/3-F252</f>
        <v>0</v>
      </c>
      <c r="G253" s="620">
        <f>(SUM(G145:G251)-G184)/3-G252</f>
        <v>0</v>
      </c>
      <c r="H253" s="527"/>
      <c r="I253" s="527"/>
    </row>
    <row r="254" spans="1:9" ht="15.95" customHeight="1">
      <c r="G254" s="224"/>
      <c r="H254" s="224"/>
      <c r="I254" s="224"/>
    </row>
    <row r="255" spans="1:9" ht="15.95" customHeight="1">
      <c r="F255" s="674"/>
      <c r="G255" s="224"/>
      <c r="H255" s="224"/>
      <c r="I255" s="224"/>
    </row>
    <row r="256" spans="1:9" ht="15.95" customHeight="1">
      <c r="F256" s="674"/>
      <c r="G256" s="224"/>
      <c r="H256" s="224"/>
      <c r="I256" s="224"/>
    </row>
    <row r="257" spans="1:11" ht="15.95" customHeight="1">
      <c r="F257" s="674" t="s">
        <v>359</v>
      </c>
      <c r="G257" s="224"/>
      <c r="H257" s="224"/>
      <c r="I257" s="224"/>
    </row>
    <row r="258" spans="1:11" ht="15.95" customHeight="1">
      <c r="F258" s="212" t="s">
        <v>289</v>
      </c>
      <c r="G258" s="224"/>
      <c r="H258" s="224"/>
      <c r="I258" s="224"/>
    </row>
    <row r="259" spans="1:11" ht="15.95" customHeight="1">
      <c r="F259" s="348" t="s">
        <v>152</v>
      </c>
    </row>
    <row r="260" spans="1:11" ht="15.95" customHeight="1"/>
    <row r="261" spans="1:11" ht="15.95" customHeight="1">
      <c r="I261" s="679" t="s">
        <v>610</v>
      </c>
      <c r="J261" s="688"/>
    </row>
    <row r="262" spans="1:11" ht="15.95" customHeight="1">
      <c r="A262" s="960" t="s">
        <v>421</v>
      </c>
      <c r="B262" s="960"/>
      <c r="C262" s="960"/>
      <c r="D262" s="960"/>
      <c r="E262" s="960"/>
      <c r="F262" s="960"/>
      <c r="G262" s="960"/>
      <c r="H262" s="960"/>
      <c r="I262" s="960"/>
    </row>
    <row r="263" spans="1:11" ht="15.95" customHeight="1">
      <c r="A263" s="677"/>
      <c r="B263" s="677"/>
      <c r="C263" s="689"/>
      <c r="D263" s="677"/>
      <c r="E263" s="677"/>
      <c r="F263" s="677"/>
      <c r="G263" s="677"/>
      <c r="H263" s="677"/>
      <c r="I263" s="677"/>
    </row>
    <row r="264" spans="1:11" ht="15.95" customHeight="1">
      <c r="A264" s="319" t="str">
        <f>"Expenditure Head No : "&amp;'ZZZ-PG1.DBF'!A272</f>
        <v>Expenditure Head No : 603</v>
      </c>
      <c r="B264" s="677"/>
      <c r="C264" s="690"/>
      <c r="D264" s="468"/>
      <c r="E264" s="319" t="s">
        <v>472</v>
      </c>
      <c r="F264" s="675"/>
      <c r="G264" s="675"/>
      <c r="H264" s="668"/>
    </row>
    <row r="265" spans="1:11" ht="15.95" customHeight="1">
      <c r="A265" s="319" t="str">
        <f>"Programme No &amp; Title : "&amp;'ZZZ-PG1.DBF'!B272</f>
        <v xml:space="preserve">Programme No &amp; Title : </v>
      </c>
      <c r="B265" s="319"/>
      <c r="C265" s="690"/>
      <c r="D265" s="468"/>
      <c r="E265" s="319"/>
      <c r="F265" s="675"/>
      <c r="G265" s="675"/>
      <c r="H265" s="668"/>
    </row>
    <row r="266" spans="1:11" ht="15.95" customHeight="1">
      <c r="A266" s="319" t="str">
        <f>"Project No &amp; Title : "&amp;'ZZZ-PG1.DBF'!C272</f>
        <v xml:space="preserve">Project No &amp; Title : </v>
      </c>
      <c r="B266" s="319"/>
      <c r="C266" s="690"/>
      <c r="D266" s="468"/>
      <c r="E266" s="319"/>
      <c r="F266" s="675"/>
      <c r="G266" s="675"/>
      <c r="H266" s="668"/>
    </row>
    <row r="267" spans="1:11" ht="15.95" customHeight="1">
      <c r="I267" s="555" t="s">
        <v>7</v>
      </c>
    </row>
    <row r="268" spans="1:11" ht="30" customHeight="1">
      <c r="A268" s="939" t="s">
        <v>75</v>
      </c>
      <c r="B268" s="939" t="s">
        <v>0</v>
      </c>
      <c r="C268" s="325" t="s">
        <v>79</v>
      </c>
      <c r="D268" s="939" t="s">
        <v>65</v>
      </c>
      <c r="E268" s="671" t="s">
        <v>369</v>
      </c>
      <c r="F268" s="671" t="s">
        <v>370</v>
      </c>
      <c r="G268" s="939" t="s">
        <v>335</v>
      </c>
      <c r="H268" s="939" t="s">
        <v>371</v>
      </c>
      <c r="I268" s="939" t="s">
        <v>414</v>
      </c>
      <c r="J268" s="691"/>
      <c r="K268" s="691"/>
    </row>
    <row r="269" spans="1:11" ht="38.25" customHeight="1">
      <c r="A269" s="941"/>
      <c r="B269" s="941"/>
      <c r="C269" s="693"/>
      <c r="D269" s="941"/>
      <c r="E269" s="673" t="s">
        <v>7</v>
      </c>
      <c r="F269" s="673" t="s">
        <v>7</v>
      </c>
      <c r="G269" s="941"/>
      <c r="H269" s="941"/>
      <c r="I269" s="941"/>
      <c r="J269" s="691"/>
      <c r="K269" s="691"/>
    </row>
    <row r="270" spans="1:11" ht="15.95" customHeight="1">
      <c r="A270" s="671"/>
      <c r="B270" s="671"/>
      <c r="C270" s="325"/>
      <c r="D270" s="671"/>
      <c r="E270" s="343"/>
      <c r="F270" s="672"/>
      <c r="G270" s="672"/>
      <c r="H270" s="671"/>
      <c r="I270" s="671"/>
      <c r="J270" s="691"/>
      <c r="K270" s="691"/>
    </row>
    <row r="271" spans="1:11" ht="15.95" customHeight="1">
      <c r="A271" s="685" t="s">
        <v>85</v>
      </c>
      <c r="B271" s="685"/>
      <c r="C271" s="328"/>
      <c r="D271" s="202"/>
      <c r="E271" s="202"/>
      <c r="F271" s="537"/>
      <c r="G271" s="692"/>
      <c r="H271" s="692"/>
      <c r="I271" s="537"/>
      <c r="K271" s="456"/>
    </row>
    <row r="272" spans="1:11" ht="15.95" customHeight="1">
      <c r="A272" s="685"/>
      <c r="B272" s="685"/>
      <c r="C272" s="328"/>
      <c r="D272" s="202"/>
      <c r="E272" s="202"/>
      <c r="F272" s="537"/>
      <c r="G272" s="692"/>
      <c r="H272" s="692"/>
      <c r="I272" s="537"/>
    </row>
    <row r="273" spans="1:9" ht="31.5" customHeight="1">
      <c r="A273" s="589" t="s">
        <v>768</v>
      </c>
      <c r="B273" s="590" t="s">
        <v>669</v>
      </c>
      <c r="C273" s="328"/>
      <c r="D273" s="587"/>
      <c r="E273" s="202"/>
      <c r="F273" s="537"/>
      <c r="G273" s="692"/>
      <c r="H273" s="692"/>
      <c r="I273" s="537"/>
    </row>
    <row r="274" spans="1:9" ht="15.95" customHeight="1">
      <c r="A274" s="564" t="s">
        <v>66</v>
      </c>
      <c r="B274" s="591"/>
      <c r="C274" s="328"/>
      <c r="D274" s="587"/>
      <c r="E274" s="202"/>
      <c r="F274" s="537"/>
      <c r="G274" s="692"/>
      <c r="H274" s="692"/>
      <c r="I274" s="537"/>
    </row>
    <row r="275" spans="1:9" ht="15.95" customHeight="1">
      <c r="A275" s="225" t="s">
        <v>86</v>
      </c>
      <c r="B275" s="590"/>
      <c r="C275" s="592">
        <f>'ZZZ-PG1.DBF'!H272</f>
        <v>0</v>
      </c>
      <c r="D275" s="593"/>
      <c r="E275" s="593">
        <f>'ZZZ-PG1.DBF'!I272</f>
        <v>0</v>
      </c>
      <c r="F275" s="593">
        <f>'ZZZ-PG1.DBF'!L272</f>
        <v>0</v>
      </c>
      <c r="G275" s="593">
        <f>F275-E275</f>
        <v>0</v>
      </c>
      <c r="H275" s="593">
        <f>'ZZZ-PG1.DBF'!S272</f>
        <v>0</v>
      </c>
      <c r="I275" s="346"/>
    </row>
    <row r="276" spans="1:9" ht="15.95" customHeight="1">
      <c r="A276" s="225" t="s">
        <v>87</v>
      </c>
      <c r="B276" s="590"/>
      <c r="C276" s="592">
        <f>'ZZZ-PG1.DBF'!H273</f>
        <v>0</v>
      </c>
      <c r="D276" s="593"/>
      <c r="E276" s="593">
        <f>'ZZZ-PG1.DBF'!I273</f>
        <v>0</v>
      </c>
      <c r="F276" s="593">
        <f>'ZZZ-PG1.DBF'!L273</f>
        <v>0</v>
      </c>
      <c r="G276" s="593">
        <f t="shared" ref="G276:G278" si="26">F276-E276</f>
        <v>0</v>
      </c>
      <c r="H276" s="593">
        <f>'ZZZ-PG1.DBF'!S273</f>
        <v>0</v>
      </c>
      <c r="I276" s="346"/>
    </row>
    <row r="277" spans="1:9" ht="15.95" customHeight="1">
      <c r="A277" s="225" t="s">
        <v>88</v>
      </c>
      <c r="B277" s="590"/>
      <c r="C277" s="592">
        <f>'ZZZ-PG1.DBF'!H274</f>
        <v>0</v>
      </c>
      <c r="D277" s="593"/>
      <c r="E277" s="593">
        <f>'ZZZ-PG1.DBF'!I274</f>
        <v>0</v>
      </c>
      <c r="F277" s="593">
        <f>'ZZZ-PG1.DBF'!L274</f>
        <v>0</v>
      </c>
      <c r="G277" s="593">
        <f t="shared" si="26"/>
        <v>0</v>
      </c>
      <c r="H277" s="593">
        <f>'ZZZ-PG1.DBF'!S274</f>
        <v>0</v>
      </c>
      <c r="I277" s="346"/>
    </row>
    <row r="278" spans="1:9" ht="15.95" customHeight="1">
      <c r="A278" s="589" t="s">
        <v>112</v>
      </c>
      <c r="B278" s="590"/>
      <c r="C278" s="592">
        <f>'ZZZ-PG1.DBF'!H275</f>
        <v>0</v>
      </c>
      <c r="D278" s="594"/>
      <c r="E278" s="594">
        <f>'ZZZ-PG1.DBF'!I275</f>
        <v>0</v>
      </c>
      <c r="F278" s="594">
        <f>'ZZZ-PG1.DBF'!L275</f>
        <v>0</v>
      </c>
      <c r="G278" s="594">
        <f t="shared" si="26"/>
        <v>0</v>
      </c>
      <c r="H278" s="594">
        <f>'ZZZ-PG1.DBF'!S275</f>
        <v>0</v>
      </c>
      <c r="I278" s="346"/>
    </row>
    <row r="279" spans="1:9" ht="30" customHeight="1">
      <c r="A279" s="589" t="s">
        <v>769</v>
      </c>
      <c r="B279" s="590" t="s">
        <v>670</v>
      </c>
      <c r="C279" s="592"/>
      <c r="D279" s="593"/>
      <c r="E279" s="593"/>
      <c r="F279" s="593"/>
      <c r="G279" s="593"/>
      <c r="H279" s="593"/>
      <c r="I279" s="346"/>
    </row>
    <row r="280" spans="1:9" ht="15.95" customHeight="1">
      <c r="A280" s="564" t="s">
        <v>67</v>
      </c>
      <c r="B280" s="591"/>
      <c r="C280" s="592"/>
      <c r="D280" s="593"/>
      <c r="E280" s="593"/>
      <c r="F280" s="593"/>
      <c r="G280" s="593"/>
      <c r="H280" s="593"/>
      <c r="I280" s="346"/>
    </row>
    <row r="281" spans="1:9" ht="15.95" customHeight="1">
      <c r="A281" s="595" t="s">
        <v>89</v>
      </c>
      <c r="B281" s="596"/>
      <c r="C281" s="592">
        <f>'ZZZ-PG1.DBF'!H278</f>
        <v>0</v>
      </c>
      <c r="D281" s="593"/>
      <c r="E281" s="593">
        <f>'ZZZ-PG1.DBF'!I278</f>
        <v>0</v>
      </c>
      <c r="F281" s="593">
        <f>'ZZZ-PG1.DBF'!L278</f>
        <v>0</v>
      </c>
      <c r="G281" s="593">
        <f t="shared" ref="G281:G283" si="27">F281-E281</f>
        <v>0</v>
      </c>
      <c r="H281" s="593">
        <f>'ZZZ-PG1.DBF'!S278</f>
        <v>0</v>
      </c>
      <c r="I281" s="346"/>
    </row>
    <row r="282" spans="1:9" ht="15.95" customHeight="1">
      <c r="A282" s="566" t="s">
        <v>90</v>
      </c>
      <c r="B282" s="596"/>
      <c r="C282" s="592">
        <f>'ZZZ-PG1.DBF'!H279</f>
        <v>0</v>
      </c>
      <c r="D282" s="593"/>
      <c r="E282" s="593">
        <f>'ZZZ-PG1.DBF'!I279</f>
        <v>0</v>
      </c>
      <c r="F282" s="593">
        <f>'ZZZ-PG1.DBF'!L279</f>
        <v>0</v>
      </c>
      <c r="G282" s="593">
        <f t="shared" si="27"/>
        <v>0</v>
      </c>
      <c r="H282" s="593">
        <f>'ZZZ-PG1.DBF'!S279</f>
        <v>0</v>
      </c>
      <c r="I282" s="346"/>
    </row>
    <row r="283" spans="1:9" ht="15.95" customHeight="1">
      <c r="A283" s="597" t="s">
        <v>91</v>
      </c>
      <c r="B283" s="596"/>
      <c r="C283" s="592">
        <f>'ZZZ-PG1.DBF'!H280</f>
        <v>0</v>
      </c>
      <c r="D283" s="594"/>
      <c r="E283" s="594">
        <f>'ZZZ-PG1.DBF'!I280</f>
        <v>0</v>
      </c>
      <c r="F283" s="594">
        <f>'ZZZ-PG1.DBF'!L280</f>
        <v>0</v>
      </c>
      <c r="G283" s="594">
        <f t="shared" si="27"/>
        <v>0</v>
      </c>
      <c r="H283" s="594">
        <f>'ZZZ-PG1.DBF'!S280</f>
        <v>0</v>
      </c>
      <c r="I283" s="346"/>
    </row>
    <row r="284" spans="1:9" ht="15.95" customHeight="1">
      <c r="A284" s="597"/>
      <c r="B284" s="596"/>
      <c r="C284" s="598"/>
      <c r="D284" s="593"/>
      <c r="E284" s="593"/>
      <c r="F284" s="593"/>
      <c r="G284" s="593"/>
      <c r="H284" s="593"/>
      <c r="I284" s="346"/>
    </row>
    <row r="285" spans="1:9" ht="15.95" customHeight="1">
      <c r="A285" s="599" t="s">
        <v>92</v>
      </c>
      <c r="B285" s="600"/>
      <c r="C285" s="598"/>
      <c r="D285" s="593"/>
      <c r="E285" s="593"/>
      <c r="F285" s="593"/>
      <c r="G285" s="593"/>
      <c r="H285" s="593"/>
      <c r="I285" s="346"/>
    </row>
    <row r="286" spans="1:9" ht="15.95" customHeight="1">
      <c r="A286" s="566" t="s">
        <v>93</v>
      </c>
      <c r="B286" s="596"/>
      <c r="C286" s="592">
        <f>'ZZZ-PG1.DBF'!H283</f>
        <v>0</v>
      </c>
      <c r="D286" s="593"/>
      <c r="E286" s="593">
        <f>'ZZZ-PG1.DBF'!I283</f>
        <v>0</v>
      </c>
      <c r="F286" s="593">
        <f>'ZZZ-PG1.DBF'!L283</f>
        <v>0</v>
      </c>
      <c r="G286" s="593">
        <f t="shared" ref="G286:G292" si="28">F286-E286</f>
        <v>0</v>
      </c>
      <c r="H286" s="593">
        <f>'ZZZ-PG1.DBF'!S283</f>
        <v>0</v>
      </c>
      <c r="I286" s="346"/>
    </row>
    <row r="287" spans="1:9" ht="15.95" customHeight="1">
      <c r="A287" s="601" t="s">
        <v>94</v>
      </c>
      <c r="B287" s="596"/>
      <c r="C287" s="592">
        <f>'ZZZ-PG1.DBF'!H284</f>
        <v>0</v>
      </c>
      <c r="D287" s="593"/>
      <c r="E287" s="593">
        <f>'ZZZ-PG1.DBF'!I284</f>
        <v>0</v>
      </c>
      <c r="F287" s="593">
        <f>'ZZZ-PG1.DBF'!L284</f>
        <v>0</v>
      </c>
      <c r="G287" s="593">
        <f t="shared" si="28"/>
        <v>0</v>
      </c>
      <c r="H287" s="593">
        <f>'ZZZ-PG1.DBF'!S284</f>
        <v>0</v>
      </c>
      <c r="I287" s="346"/>
    </row>
    <row r="288" spans="1:9" ht="15.95" customHeight="1">
      <c r="A288" s="567" t="s">
        <v>95</v>
      </c>
      <c r="B288" s="596"/>
      <c r="C288" s="592">
        <f>'ZZZ-PG1.DBF'!H285</f>
        <v>0</v>
      </c>
      <c r="D288" s="593"/>
      <c r="E288" s="593">
        <f>'ZZZ-PG1.DBF'!I285</f>
        <v>0</v>
      </c>
      <c r="F288" s="593">
        <f>'ZZZ-PG1.DBF'!L285</f>
        <v>0</v>
      </c>
      <c r="G288" s="593">
        <f t="shared" si="28"/>
        <v>0</v>
      </c>
      <c r="H288" s="593">
        <f>'ZZZ-PG1.DBF'!S285</f>
        <v>0</v>
      </c>
      <c r="I288" s="346"/>
    </row>
    <row r="289" spans="1:9" ht="15.95" customHeight="1">
      <c r="A289" s="225" t="s">
        <v>96</v>
      </c>
      <c r="B289" s="590"/>
      <c r="C289" s="592">
        <f>'ZZZ-PG1.DBF'!H286</f>
        <v>0</v>
      </c>
      <c r="D289" s="593"/>
      <c r="E289" s="593">
        <f>'ZZZ-PG1.DBF'!I286</f>
        <v>0</v>
      </c>
      <c r="F289" s="593">
        <f>'ZZZ-PG1.DBF'!L286</f>
        <v>0</v>
      </c>
      <c r="G289" s="593">
        <f t="shared" si="28"/>
        <v>0</v>
      </c>
      <c r="H289" s="593">
        <f>'ZZZ-PG1.DBF'!S286</f>
        <v>0</v>
      </c>
      <c r="I289" s="346"/>
    </row>
    <row r="290" spans="1:9" ht="15.95" customHeight="1">
      <c r="A290" s="225" t="s">
        <v>97</v>
      </c>
      <c r="B290" s="590"/>
      <c r="C290" s="592">
        <f>'ZZZ-PG1.DBF'!H287</f>
        <v>0</v>
      </c>
      <c r="D290" s="593"/>
      <c r="E290" s="593">
        <f>'ZZZ-PG1.DBF'!I287</f>
        <v>0</v>
      </c>
      <c r="F290" s="593">
        <f>'ZZZ-PG1.DBF'!L287</f>
        <v>0</v>
      </c>
      <c r="G290" s="593">
        <f t="shared" si="28"/>
        <v>0</v>
      </c>
      <c r="H290" s="593">
        <f>'ZZZ-PG1.DBF'!S287</f>
        <v>0</v>
      </c>
      <c r="I290" s="346"/>
    </row>
    <row r="291" spans="1:9" ht="15.95" customHeight="1">
      <c r="A291" s="569" t="s">
        <v>474</v>
      </c>
      <c r="B291" s="590"/>
      <c r="C291" s="592">
        <f>'ZZZ-PG1.DBF'!H288</f>
        <v>0</v>
      </c>
      <c r="D291" s="593"/>
      <c r="E291" s="593">
        <f>'ZZZ-PG1.DBF'!I288</f>
        <v>0</v>
      </c>
      <c r="F291" s="593">
        <f>'ZZZ-PG1.DBF'!L288</f>
        <v>0</v>
      </c>
      <c r="G291" s="593">
        <f t="shared" si="28"/>
        <v>0</v>
      </c>
      <c r="H291" s="593">
        <f>'ZZZ-PG1.DBF'!S288</f>
        <v>0</v>
      </c>
      <c r="I291" s="346"/>
    </row>
    <row r="292" spans="1:9" ht="15.95" customHeight="1">
      <c r="A292" s="589" t="s">
        <v>98</v>
      </c>
      <c r="B292" s="590"/>
      <c r="C292" s="592">
        <f>'ZZZ-PG1.DBF'!H289</f>
        <v>0</v>
      </c>
      <c r="D292" s="594"/>
      <c r="E292" s="594">
        <f>'ZZZ-PG1.DBF'!I289</f>
        <v>0</v>
      </c>
      <c r="F292" s="594">
        <f>'ZZZ-PG1.DBF'!L289</f>
        <v>0</v>
      </c>
      <c r="G292" s="594">
        <f t="shared" si="28"/>
        <v>0</v>
      </c>
      <c r="H292" s="594">
        <f>'ZZZ-PG1.DBF'!S289</f>
        <v>0</v>
      </c>
      <c r="I292" s="346"/>
    </row>
    <row r="293" spans="1:9" ht="15.95" customHeight="1">
      <c r="A293" s="589"/>
      <c r="B293" s="590"/>
      <c r="C293" s="592"/>
      <c r="D293" s="593"/>
      <c r="E293" s="593"/>
      <c r="F293" s="593"/>
      <c r="G293" s="593"/>
      <c r="H293" s="593"/>
      <c r="I293" s="346"/>
    </row>
    <row r="294" spans="1:9" ht="15.95" customHeight="1">
      <c r="A294" s="564" t="s">
        <v>68</v>
      </c>
      <c r="B294" s="591"/>
      <c r="C294" s="592"/>
      <c r="D294" s="593"/>
      <c r="E294" s="593"/>
      <c r="F294" s="593"/>
      <c r="G294" s="593"/>
      <c r="H294" s="593"/>
      <c r="I294" s="346"/>
    </row>
    <row r="295" spans="1:9" ht="15.95" customHeight="1">
      <c r="A295" s="225" t="s">
        <v>99</v>
      </c>
      <c r="B295" s="590"/>
      <c r="C295" s="592">
        <f>'ZZZ-PG1.DBF'!H292</f>
        <v>0</v>
      </c>
      <c r="D295" s="593"/>
      <c r="E295" s="593">
        <f>'ZZZ-PG1.DBF'!I292</f>
        <v>0</v>
      </c>
      <c r="F295" s="593">
        <f>'ZZZ-PG1.DBF'!L292</f>
        <v>0</v>
      </c>
      <c r="G295" s="593">
        <f t="shared" ref="G295:G301" si="29">F295-E295</f>
        <v>0</v>
      </c>
      <c r="H295" s="593">
        <f>'ZZZ-PG1.DBF'!S292</f>
        <v>0</v>
      </c>
      <c r="I295" s="346"/>
    </row>
    <row r="296" spans="1:9" ht="15.95" customHeight="1">
      <c r="A296" s="225" t="s">
        <v>100</v>
      </c>
      <c r="B296" s="590"/>
      <c r="C296" s="592">
        <f>'ZZZ-PG1.DBF'!H293</f>
        <v>0</v>
      </c>
      <c r="D296" s="593"/>
      <c r="E296" s="593">
        <f>'ZZZ-PG1.DBF'!I293</f>
        <v>0</v>
      </c>
      <c r="F296" s="593">
        <f>'ZZZ-PG1.DBF'!L293</f>
        <v>0</v>
      </c>
      <c r="G296" s="593">
        <f t="shared" si="29"/>
        <v>0</v>
      </c>
      <c r="H296" s="593">
        <f>'ZZZ-PG1.DBF'!S293</f>
        <v>0</v>
      </c>
      <c r="I296" s="346"/>
    </row>
    <row r="297" spans="1:9" ht="15.95" customHeight="1">
      <c r="A297" s="225" t="s">
        <v>101</v>
      </c>
      <c r="B297" s="590"/>
      <c r="C297" s="592">
        <f>'ZZZ-PG1.DBF'!H294</f>
        <v>0</v>
      </c>
      <c r="D297" s="593"/>
      <c r="E297" s="593">
        <f>'ZZZ-PG1.DBF'!I294</f>
        <v>0</v>
      </c>
      <c r="F297" s="593">
        <f>'ZZZ-PG1.DBF'!L294</f>
        <v>0</v>
      </c>
      <c r="G297" s="593">
        <f t="shared" si="29"/>
        <v>0</v>
      </c>
      <c r="H297" s="593">
        <f>'ZZZ-PG1.DBF'!S294</f>
        <v>0</v>
      </c>
      <c r="I297" s="346"/>
    </row>
    <row r="298" spans="1:9" ht="15.95" customHeight="1">
      <c r="A298" s="569" t="s">
        <v>476</v>
      </c>
      <c r="B298" s="590"/>
      <c r="C298" s="592">
        <f>'ZZZ-PG1.DBF'!H295</f>
        <v>0</v>
      </c>
      <c r="D298" s="593"/>
      <c r="E298" s="593">
        <f>'ZZZ-PG1.DBF'!I295</f>
        <v>0</v>
      </c>
      <c r="F298" s="593">
        <f>'ZZZ-PG1.DBF'!L295</f>
        <v>0</v>
      </c>
      <c r="G298" s="593">
        <f t="shared" si="29"/>
        <v>0</v>
      </c>
      <c r="H298" s="593">
        <f>'ZZZ-PG1.DBF'!S295</f>
        <v>0</v>
      </c>
      <c r="I298" s="346"/>
    </row>
    <row r="299" spans="1:9" ht="15.95" customHeight="1">
      <c r="A299" s="569" t="s">
        <v>585</v>
      </c>
      <c r="B299" s="590"/>
      <c r="C299" s="592">
        <f>'ZZZ-PG1.DBF'!H296</f>
        <v>0</v>
      </c>
      <c r="D299" s="593"/>
      <c r="E299" s="593">
        <f>'ZZZ-PG1.DBF'!I296</f>
        <v>0</v>
      </c>
      <c r="F299" s="593">
        <f>'ZZZ-PG1.DBF'!L296</f>
        <v>0</v>
      </c>
      <c r="G299" s="593">
        <f t="shared" si="29"/>
        <v>0</v>
      </c>
      <c r="H299" s="593">
        <f>'ZZZ-PG1.DBF'!S296</f>
        <v>0</v>
      </c>
      <c r="I299" s="346"/>
    </row>
    <row r="300" spans="1:9" ht="15.95" customHeight="1">
      <c r="A300" s="569" t="s">
        <v>477</v>
      </c>
      <c r="B300" s="590"/>
      <c r="C300" s="592">
        <f>'ZZZ-PG1.DBF'!H297</f>
        <v>0</v>
      </c>
      <c r="D300" s="593"/>
      <c r="E300" s="593">
        <f>'ZZZ-PG1.DBF'!I297</f>
        <v>0</v>
      </c>
      <c r="F300" s="593">
        <f>'ZZZ-PG1.DBF'!L297</f>
        <v>0</v>
      </c>
      <c r="G300" s="593">
        <f t="shared" si="29"/>
        <v>0</v>
      </c>
      <c r="H300" s="593">
        <f>'ZZZ-PG1.DBF'!S297</f>
        <v>0</v>
      </c>
      <c r="I300" s="346"/>
    </row>
    <row r="301" spans="1:9" ht="15.95" customHeight="1">
      <c r="A301" s="589" t="s">
        <v>102</v>
      </c>
      <c r="B301" s="590"/>
      <c r="C301" s="592">
        <f>'ZZZ-PG1.DBF'!H298</f>
        <v>0</v>
      </c>
      <c r="D301" s="594"/>
      <c r="E301" s="594">
        <f>'ZZZ-PG1.DBF'!I298</f>
        <v>0</v>
      </c>
      <c r="F301" s="594">
        <f>'ZZZ-PG1.DBF'!L298</f>
        <v>0</v>
      </c>
      <c r="G301" s="594">
        <f t="shared" si="29"/>
        <v>0</v>
      </c>
      <c r="H301" s="594">
        <f>'ZZZ-PG1.DBF'!S298</f>
        <v>0</v>
      </c>
      <c r="I301" s="346"/>
    </row>
    <row r="302" spans="1:9" ht="15.95" customHeight="1">
      <c r="A302" s="589"/>
      <c r="B302" s="590"/>
      <c r="C302" s="592"/>
      <c r="D302" s="603"/>
      <c r="E302" s="593"/>
      <c r="F302" s="593"/>
      <c r="G302" s="593"/>
      <c r="H302" s="593"/>
      <c r="I302" s="346"/>
    </row>
    <row r="303" spans="1:9" ht="15.95" customHeight="1">
      <c r="A303" s="564" t="s">
        <v>69</v>
      </c>
      <c r="B303" s="591"/>
      <c r="C303" s="592"/>
      <c r="D303" s="603"/>
      <c r="E303" s="593"/>
      <c r="F303" s="593"/>
      <c r="G303" s="593"/>
      <c r="H303" s="593"/>
      <c r="I303" s="346"/>
    </row>
    <row r="304" spans="1:9" ht="15.95" customHeight="1">
      <c r="A304" s="225" t="s">
        <v>103</v>
      </c>
      <c r="B304" s="590"/>
      <c r="C304" s="592">
        <f>'ZZZ-PG1.DBF'!H301</f>
        <v>0</v>
      </c>
      <c r="D304" s="593"/>
      <c r="E304" s="593">
        <f>'ZZZ-PG1.DBF'!I301</f>
        <v>0</v>
      </c>
      <c r="F304" s="593">
        <f>'ZZZ-PG1.DBF'!L301</f>
        <v>0</v>
      </c>
      <c r="G304" s="593">
        <f t="shared" ref="G304:G313" si="30">F304-E304</f>
        <v>0</v>
      </c>
      <c r="H304" s="593">
        <f>'ZZZ-PG1.DBF'!S301</f>
        <v>0</v>
      </c>
      <c r="I304" s="346"/>
    </row>
    <row r="305" spans="1:9" ht="15.95" customHeight="1">
      <c r="A305" s="225" t="s">
        <v>104</v>
      </c>
      <c r="B305" s="590"/>
      <c r="C305" s="592">
        <f>'ZZZ-PG1.DBF'!H302</f>
        <v>0</v>
      </c>
      <c r="D305" s="593"/>
      <c r="E305" s="593">
        <f>'ZZZ-PG1.DBF'!I302</f>
        <v>0</v>
      </c>
      <c r="F305" s="593">
        <f>'ZZZ-PG1.DBF'!L302</f>
        <v>0</v>
      </c>
      <c r="G305" s="593">
        <f t="shared" si="30"/>
        <v>0</v>
      </c>
      <c r="H305" s="593">
        <f>'ZZZ-PG1.DBF'!S302</f>
        <v>0</v>
      </c>
      <c r="I305" s="346"/>
    </row>
    <row r="306" spans="1:9" ht="15.95" customHeight="1">
      <c r="A306" s="225" t="s">
        <v>105</v>
      </c>
      <c r="B306" s="590"/>
      <c r="C306" s="592">
        <f>'ZZZ-PG1.DBF'!H303</f>
        <v>0</v>
      </c>
      <c r="D306" s="593"/>
      <c r="E306" s="593">
        <f>'ZZZ-PG1.DBF'!I303</f>
        <v>0</v>
      </c>
      <c r="F306" s="593">
        <f>'ZZZ-PG1.DBF'!L303</f>
        <v>0</v>
      </c>
      <c r="G306" s="593">
        <f t="shared" si="30"/>
        <v>0</v>
      </c>
      <c r="H306" s="593">
        <f>'ZZZ-PG1.DBF'!S303</f>
        <v>0</v>
      </c>
      <c r="I306" s="346"/>
    </row>
    <row r="307" spans="1:9" ht="15.95" customHeight="1">
      <c r="A307" s="225" t="s">
        <v>106</v>
      </c>
      <c r="B307" s="590"/>
      <c r="C307" s="592">
        <f>'ZZZ-PG1.DBF'!H304</f>
        <v>0</v>
      </c>
      <c r="D307" s="593"/>
      <c r="E307" s="593">
        <f>'ZZZ-PG1.DBF'!I304</f>
        <v>0</v>
      </c>
      <c r="F307" s="593">
        <f>'ZZZ-PG1.DBF'!L304</f>
        <v>0</v>
      </c>
      <c r="G307" s="593">
        <f t="shared" si="30"/>
        <v>0</v>
      </c>
      <c r="H307" s="593">
        <f>'ZZZ-PG1.DBF'!S304</f>
        <v>0</v>
      </c>
      <c r="I307" s="346"/>
    </row>
    <row r="308" spans="1:9" ht="15.95" customHeight="1">
      <c r="A308" s="569" t="s">
        <v>586</v>
      </c>
      <c r="B308" s="590"/>
      <c r="C308" s="592">
        <f>'ZZZ-PG1.DBF'!H305</f>
        <v>0</v>
      </c>
      <c r="D308" s="593"/>
      <c r="E308" s="593">
        <f>'ZZZ-PG1.DBF'!I305</f>
        <v>0</v>
      </c>
      <c r="F308" s="593">
        <f>'ZZZ-PG1.DBF'!L305</f>
        <v>0</v>
      </c>
      <c r="G308" s="593">
        <f t="shared" si="30"/>
        <v>0</v>
      </c>
      <c r="H308" s="593">
        <f>'ZZZ-PG1.DBF'!S305</f>
        <v>0</v>
      </c>
      <c r="I308" s="346"/>
    </row>
    <row r="309" spans="1:9" ht="15.95" customHeight="1">
      <c r="A309" s="225" t="s">
        <v>379</v>
      </c>
      <c r="B309" s="590"/>
      <c r="C309" s="592">
        <f>'ZZZ-PG1.DBF'!H306</f>
        <v>0</v>
      </c>
      <c r="D309" s="593"/>
      <c r="E309" s="593">
        <f>'ZZZ-PG1.DBF'!I306</f>
        <v>0</v>
      </c>
      <c r="F309" s="593">
        <f>'ZZZ-PG1.DBF'!L306</f>
        <v>0</v>
      </c>
      <c r="G309" s="593">
        <f t="shared" si="30"/>
        <v>0</v>
      </c>
      <c r="H309" s="593">
        <f>'ZZZ-PG1.DBF'!S306</f>
        <v>0</v>
      </c>
      <c r="I309" s="346"/>
    </row>
    <row r="310" spans="1:9" ht="15.95" customHeight="1">
      <c r="A310" s="569" t="s">
        <v>590</v>
      </c>
      <c r="B310" s="590"/>
      <c r="C310" s="592">
        <f>'ZZZ-PG1.DBF'!H307</f>
        <v>0</v>
      </c>
      <c r="D310" s="593"/>
      <c r="E310" s="593">
        <f>'ZZZ-PG1.DBF'!I307</f>
        <v>0</v>
      </c>
      <c r="F310" s="593">
        <f>'ZZZ-PG1.DBF'!L307</f>
        <v>0</v>
      </c>
      <c r="G310" s="593">
        <f t="shared" si="30"/>
        <v>0</v>
      </c>
      <c r="H310" s="593">
        <f>'ZZZ-PG1.DBF'!S307</f>
        <v>0</v>
      </c>
      <c r="I310" s="346"/>
    </row>
    <row r="311" spans="1:9" ht="15.95" customHeight="1">
      <c r="A311" s="571" t="s">
        <v>589</v>
      </c>
      <c r="B311" s="604"/>
      <c r="C311" s="592">
        <f>'ZZZ-PG1.DBF'!H308</f>
        <v>0</v>
      </c>
      <c r="D311" s="593"/>
      <c r="E311" s="593">
        <f>'ZZZ-PG1.DBF'!I308</f>
        <v>0</v>
      </c>
      <c r="F311" s="593">
        <f>'ZZZ-PG1.DBF'!L308</f>
        <v>0</v>
      </c>
      <c r="G311" s="593">
        <f t="shared" si="30"/>
        <v>0</v>
      </c>
      <c r="H311" s="593">
        <f>'ZZZ-PG1.DBF'!S308</f>
        <v>0</v>
      </c>
      <c r="I311" s="346"/>
    </row>
    <row r="312" spans="1:9" ht="15.95" customHeight="1">
      <c r="A312" s="572" t="s">
        <v>361</v>
      </c>
      <c r="B312" s="605"/>
      <c r="C312" s="592">
        <f>'ZZZ-PG1.DBF'!H309</f>
        <v>0</v>
      </c>
      <c r="D312" s="593"/>
      <c r="E312" s="593">
        <f>'ZZZ-PG1.DBF'!I309</f>
        <v>0</v>
      </c>
      <c r="F312" s="593">
        <f>'ZZZ-PG1.DBF'!L309</f>
        <v>0</v>
      </c>
      <c r="G312" s="593">
        <f t="shared" si="30"/>
        <v>0</v>
      </c>
      <c r="H312" s="593">
        <f>'ZZZ-PG1.DBF'!S309</f>
        <v>0</v>
      </c>
      <c r="I312" s="346"/>
    </row>
    <row r="313" spans="1:9">
      <c r="A313" s="589" t="s">
        <v>216</v>
      </c>
      <c r="B313" s="590"/>
      <c r="C313" s="606">
        <f>'ZZZ-PG1.DBF'!H310</f>
        <v>0</v>
      </c>
      <c r="D313" s="594"/>
      <c r="E313" s="594">
        <f>'ZZZ-PG1.DBF'!I310</f>
        <v>0</v>
      </c>
      <c r="F313" s="594">
        <f>'ZZZ-PG1.DBF'!L310</f>
        <v>0</v>
      </c>
      <c r="G313" s="594">
        <f t="shared" si="30"/>
        <v>0</v>
      </c>
      <c r="H313" s="594">
        <f>'ZZZ-PG1.DBF'!S310</f>
        <v>0</v>
      </c>
      <c r="I313" s="346"/>
    </row>
    <row r="314" spans="1:9" ht="15.75" thickBot="1">
      <c r="A314" s="589" t="s">
        <v>334</v>
      </c>
      <c r="B314" s="590"/>
      <c r="C314" s="607">
        <f>'ZZZ-PG1.DBF'!H311</f>
        <v>0</v>
      </c>
      <c r="D314" s="608"/>
      <c r="E314" s="608">
        <f>'ZZZ-PG1.DBF'!I311</f>
        <v>0</v>
      </c>
      <c r="F314" s="608">
        <f>'ZZZ-PG1.DBF'!L311</f>
        <v>0</v>
      </c>
      <c r="G314" s="608">
        <f>F314-E314</f>
        <v>0</v>
      </c>
      <c r="H314" s="608">
        <f>'ZZZ-PG1.DBF'!S311</f>
        <v>0</v>
      </c>
      <c r="I314" s="346"/>
    </row>
    <row r="315" spans="1:9" ht="30">
      <c r="A315" s="589" t="s">
        <v>770</v>
      </c>
      <c r="B315" s="590" t="s">
        <v>671</v>
      </c>
      <c r="C315" s="592"/>
      <c r="D315" s="593"/>
      <c r="E315" s="593"/>
      <c r="F315" s="593"/>
      <c r="G315" s="593"/>
      <c r="H315" s="593"/>
      <c r="I315" s="346"/>
    </row>
    <row r="316" spans="1:9">
      <c r="A316" s="564" t="s">
        <v>70</v>
      </c>
      <c r="B316" s="591"/>
      <c r="C316" s="592"/>
      <c r="D316" s="593"/>
      <c r="E316" s="593"/>
      <c r="F316" s="593"/>
      <c r="G316" s="593"/>
      <c r="H316" s="593"/>
      <c r="I316" s="346"/>
    </row>
    <row r="317" spans="1:9">
      <c r="A317" s="225" t="s">
        <v>107</v>
      </c>
      <c r="B317" s="590"/>
      <c r="C317" s="592">
        <f>'ZZZ-PG1.DBF'!H314</f>
        <v>0</v>
      </c>
      <c r="D317" s="593"/>
      <c r="E317" s="593">
        <f>'ZZZ-PG1.DBF'!I314</f>
        <v>0</v>
      </c>
      <c r="F317" s="593">
        <f>'ZZZ-PG1.DBF'!L314</f>
        <v>0</v>
      </c>
      <c r="G317" s="593">
        <f t="shared" ref="G317:G325" si="31">F317-E317</f>
        <v>0</v>
      </c>
      <c r="H317" s="593">
        <f>'ZZZ-PG1.DBF'!S314</f>
        <v>0</v>
      </c>
      <c r="I317" s="346"/>
    </row>
    <row r="318" spans="1:9">
      <c r="A318" s="569" t="s">
        <v>588</v>
      </c>
      <c r="B318" s="590"/>
      <c r="C318" s="592">
        <f>'ZZZ-PG1.DBF'!H315</f>
        <v>0</v>
      </c>
      <c r="D318" s="593"/>
      <c r="E318" s="593">
        <f>'ZZZ-PG1.DBF'!I315</f>
        <v>0</v>
      </c>
      <c r="F318" s="593">
        <f>'ZZZ-PG1.DBF'!L315</f>
        <v>0</v>
      </c>
      <c r="G318" s="593">
        <f t="shared" si="31"/>
        <v>0</v>
      </c>
      <c r="H318" s="593">
        <f>'ZZZ-PG1.DBF'!S315</f>
        <v>0</v>
      </c>
      <c r="I318" s="346"/>
    </row>
    <row r="319" spans="1:9">
      <c r="A319" s="225" t="s">
        <v>108</v>
      </c>
      <c r="B319" s="590"/>
      <c r="C319" s="592">
        <f>'ZZZ-PG1.DBF'!H316</f>
        <v>0</v>
      </c>
      <c r="D319" s="593"/>
      <c r="E319" s="593">
        <f>'ZZZ-PG1.DBF'!I316</f>
        <v>0</v>
      </c>
      <c r="F319" s="593">
        <f>'ZZZ-PG1.DBF'!L316</f>
        <v>0</v>
      </c>
      <c r="G319" s="593">
        <f t="shared" si="31"/>
        <v>0</v>
      </c>
      <c r="H319" s="593">
        <f>'ZZZ-PG1.DBF'!S316</f>
        <v>0</v>
      </c>
      <c r="I319" s="346"/>
    </row>
    <row r="320" spans="1:9">
      <c r="A320" s="225" t="s">
        <v>109</v>
      </c>
      <c r="B320" s="590"/>
      <c r="C320" s="592">
        <f>'ZZZ-PG1.DBF'!H317</f>
        <v>0</v>
      </c>
      <c r="D320" s="593"/>
      <c r="E320" s="593">
        <f>'ZZZ-PG1.DBF'!I317</f>
        <v>0</v>
      </c>
      <c r="F320" s="593">
        <f>'ZZZ-PG1.DBF'!L317</f>
        <v>0</v>
      </c>
      <c r="G320" s="593">
        <f t="shared" si="31"/>
        <v>0</v>
      </c>
      <c r="H320" s="593">
        <f>'ZZZ-PG1.DBF'!S317</f>
        <v>0</v>
      </c>
      <c r="I320" s="346"/>
    </row>
    <row r="321" spans="1:9">
      <c r="A321" s="225" t="s">
        <v>110</v>
      </c>
      <c r="B321" s="590"/>
      <c r="C321" s="592">
        <f>'ZZZ-PG1.DBF'!H318</f>
        <v>0</v>
      </c>
      <c r="D321" s="593"/>
      <c r="E321" s="593">
        <f>'ZZZ-PG1.DBF'!I318</f>
        <v>0</v>
      </c>
      <c r="F321" s="593">
        <f>'ZZZ-PG1.DBF'!L318</f>
        <v>0</v>
      </c>
      <c r="G321" s="593">
        <f t="shared" si="31"/>
        <v>0</v>
      </c>
      <c r="H321" s="593">
        <f>'ZZZ-PG1.DBF'!S318</f>
        <v>0</v>
      </c>
      <c r="I321" s="346"/>
    </row>
    <row r="322" spans="1:9">
      <c r="A322" s="225" t="s">
        <v>111</v>
      </c>
      <c r="B322" s="590"/>
      <c r="C322" s="592">
        <f>'ZZZ-PG1.DBF'!H319</f>
        <v>0</v>
      </c>
      <c r="D322" s="593"/>
      <c r="E322" s="593">
        <f>'ZZZ-PG1.DBF'!I319</f>
        <v>0</v>
      </c>
      <c r="F322" s="593">
        <f>'ZZZ-PG1.DBF'!L319</f>
        <v>0</v>
      </c>
      <c r="G322" s="593">
        <f t="shared" si="31"/>
        <v>0</v>
      </c>
      <c r="H322" s="593">
        <f>'ZZZ-PG1.DBF'!S319</f>
        <v>0</v>
      </c>
      <c r="I322" s="346"/>
    </row>
    <row r="323" spans="1:9">
      <c r="A323" s="569" t="s">
        <v>591</v>
      </c>
      <c r="B323" s="590"/>
      <c r="C323" s="592">
        <f>'ZZZ-PG1.DBF'!H320</f>
        <v>0</v>
      </c>
      <c r="D323" s="593"/>
      <c r="E323" s="593">
        <f>'ZZZ-PG1.DBF'!I320</f>
        <v>0</v>
      </c>
      <c r="F323" s="593">
        <f>'ZZZ-PG1.DBF'!L320</f>
        <v>0</v>
      </c>
      <c r="G323" s="593">
        <f t="shared" si="31"/>
        <v>0</v>
      </c>
      <c r="H323" s="593">
        <f>'ZZZ-PG1.DBF'!S320</f>
        <v>0</v>
      </c>
      <c r="I323" s="346"/>
    </row>
    <row r="324" spans="1:9">
      <c r="A324" s="569" t="s">
        <v>592</v>
      </c>
      <c r="B324" s="590"/>
      <c r="C324" s="592">
        <f>'ZZZ-PG1.DBF'!H321</f>
        <v>0</v>
      </c>
      <c r="D324" s="593"/>
      <c r="E324" s="593">
        <f>'ZZZ-PG1.DBF'!I321</f>
        <v>0</v>
      </c>
      <c r="F324" s="593">
        <f>'ZZZ-PG1.DBF'!L321</f>
        <v>0</v>
      </c>
      <c r="G324" s="593">
        <f t="shared" si="31"/>
        <v>0</v>
      </c>
      <c r="H324" s="593">
        <f>'ZZZ-PG1.DBF'!S321</f>
        <v>0</v>
      </c>
      <c r="I324" s="346"/>
    </row>
    <row r="325" spans="1:9">
      <c r="A325" s="589" t="s">
        <v>112</v>
      </c>
      <c r="B325" s="590"/>
      <c r="C325" s="592">
        <f>'ZZZ-PG1.DBF'!H322</f>
        <v>0</v>
      </c>
      <c r="D325" s="594"/>
      <c r="E325" s="594">
        <f>'ZZZ-PG1.DBF'!I322</f>
        <v>0</v>
      </c>
      <c r="F325" s="594">
        <f>'ZZZ-PG1.DBF'!L322</f>
        <v>0</v>
      </c>
      <c r="G325" s="594">
        <f t="shared" si="31"/>
        <v>0</v>
      </c>
      <c r="H325" s="594">
        <f>'ZZZ-PG1.DBF'!S322</f>
        <v>0</v>
      </c>
      <c r="I325" s="346"/>
    </row>
    <row r="326" spans="1:9">
      <c r="A326" s="589"/>
      <c r="B326" s="590"/>
      <c r="C326" s="592"/>
      <c r="D326" s="593"/>
      <c r="E326" s="593"/>
      <c r="F326" s="593"/>
      <c r="G326" s="593"/>
      <c r="H326" s="593"/>
      <c r="I326" s="346"/>
    </row>
    <row r="327" spans="1:9">
      <c r="A327" s="564" t="s">
        <v>575</v>
      </c>
      <c r="B327" s="591"/>
      <c r="C327" s="592"/>
      <c r="D327" s="593"/>
      <c r="E327" s="593"/>
      <c r="F327" s="593"/>
      <c r="G327" s="593"/>
      <c r="H327" s="593"/>
      <c r="I327" s="346"/>
    </row>
    <row r="328" spans="1:9">
      <c r="A328" s="225" t="s">
        <v>113</v>
      </c>
      <c r="B328" s="590"/>
      <c r="C328" s="592">
        <f>'ZZZ-PG1.DBF'!H325</f>
        <v>0</v>
      </c>
      <c r="D328" s="593"/>
      <c r="E328" s="593">
        <f>'ZZZ-PG1.DBF'!I325</f>
        <v>0</v>
      </c>
      <c r="F328" s="593">
        <f>'ZZZ-PG1.DBF'!L325</f>
        <v>0</v>
      </c>
      <c r="G328" s="593">
        <f t="shared" ref="G328:G331" si="32">F328-E328</f>
        <v>0</v>
      </c>
      <c r="H328" s="593">
        <f>'ZZZ-PG1.DBF'!S325</f>
        <v>0</v>
      </c>
      <c r="I328" s="346"/>
    </row>
    <row r="329" spans="1:9">
      <c r="A329" s="569" t="s">
        <v>479</v>
      </c>
      <c r="B329" s="590"/>
      <c r="C329" s="592">
        <f>'ZZZ-PG1.DBF'!H326</f>
        <v>0</v>
      </c>
      <c r="D329" s="593"/>
      <c r="E329" s="593">
        <f>'ZZZ-PG1.DBF'!I326</f>
        <v>0</v>
      </c>
      <c r="F329" s="593">
        <f>'ZZZ-PG1.DBF'!L326</f>
        <v>0</v>
      </c>
      <c r="G329" s="593">
        <f t="shared" si="32"/>
        <v>0</v>
      </c>
      <c r="H329" s="593">
        <f>'ZZZ-PG1.DBF'!S326</f>
        <v>0</v>
      </c>
      <c r="I329" s="346"/>
    </row>
    <row r="330" spans="1:9">
      <c r="A330" s="569" t="s">
        <v>593</v>
      </c>
      <c r="B330" s="590"/>
      <c r="C330" s="592">
        <f>'ZZZ-PG1.DBF'!H327</f>
        <v>0</v>
      </c>
      <c r="D330" s="593"/>
      <c r="E330" s="593">
        <f>'ZZZ-PG1.DBF'!I327</f>
        <v>0</v>
      </c>
      <c r="F330" s="593">
        <f>'ZZZ-PG1.DBF'!L327</f>
        <v>0</v>
      </c>
      <c r="G330" s="593">
        <f t="shared" si="32"/>
        <v>0</v>
      </c>
      <c r="H330" s="593">
        <f>'ZZZ-PG1.DBF'!S327</f>
        <v>0</v>
      </c>
      <c r="I330" s="346"/>
    </row>
    <row r="331" spans="1:9">
      <c r="A331" s="589" t="s">
        <v>112</v>
      </c>
      <c r="B331" s="590"/>
      <c r="C331" s="606">
        <f>'ZZZ-PG1.DBF'!H328</f>
        <v>0</v>
      </c>
      <c r="D331" s="594"/>
      <c r="E331" s="594">
        <f>'ZZZ-PG1.DBF'!I328</f>
        <v>0</v>
      </c>
      <c r="F331" s="594">
        <f>'ZZZ-PG1.DBF'!L328</f>
        <v>0</v>
      </c>
      <c r="G331" s="594">
        <f t="shared" si="32"/>
        <v>0</v>
      </c>
      <c r="H331" s="594">
        <f>'ZZZ-PG1.DBF'!S328</f>
        <v>0</v>
      </c>
      <c r="I331" s="346"/>
    </row>
    <row r="332" spans="1:9">
      <c r="A332" s="589"/>
      <c r="B332" s="590"/>
      <c r="C332" s="592"/>
      <c r="D332" s="593"/>
      <c r="E332" s="593"/>
      <c r="F332" s="593"/>
      <c r="G332" s="593"/>
      <c r="H332" s="593"/>
      <c r="I332" s="346"/>
    </row>
    <row r="333" spans="1:9" ht="15.75" thickBot="1">
      <c r="A333" s="589" t="s">
        <v>605</v>
      </c>
      <c r="B333" s="590"/>
      <c r="C333" s="607">
        <f>'ZZZ-PG1.DBF'!H330</f>
        <v>0</v>
      </c>
      <c r="D333" s="608"/>
      <c r="E333" s="608">
        <f>'ZZZ-PG1.DBF'!I330</f>
        <v>0</v>
      </c>
      <c r="F333" s="608">
        <f>'ZZZ-PG1.DBF'!L330</f>
        <v>0</v>
      </c>
      <c r="G333" s="608">
        <f>F333-E333</f>
        <v>0</v>
      </c>
      <c r="H333" s="608">
        <f>'ZZZ-PG1.DBF'!S330</f>
        <v>0</v>
      </c>
      <c r="I333" s="346"/>
    </row>
    <row r="334" spans="1:9">
      <c r="A334" s="225"/>
      <c r="B334" s="590"/>
      <c r="C334" s="592"/>
      <c r="D334" s="593"/>
      <c r="E334" s="593"/>
      <c r="F334" s="593"/>
      <c r="G334" s="593"/>
      <c r="H334" s="593"/>
      <c r="I334" s="346"/>
    </row>
    <row r="335" spans="1:9">
      <c r="A335" s="564" t="s">
        <v>3</v>
      </c>
      <c r="B335" s="591"/>
      <c r="C335" s="592"/>
      <c r="D335" s="593"/>
      <c r="E335" s="593"/>
      <c r="F335" s="593"/>
      <c r="G335" s="593"/>
      <c r="H335" s="593"/>
      <c r="I335" s="346"/>
    </row>
    <row r="336" spans="1:9">
      <c r="A336" s="225"/>
      <c r="B336" s="590"/>
      <c r="C336" s="592"/>
      <c r="D336" s="593"/>
      <c r="E336" s="593"/>
      <c r="F336" s="593"/>
      <c r="G336" s="593"/>
      <c r="H336" s="593"/>
      <c r="I336" s="346"/>
    </row>
    <row r="337" spans="1:9">
      <c r="A337" s="610" t="s">
        <v>114</v>
      </c>
      <c r="B337" s="611"/>
      <c r="C337" s="592"/>
      <c r="D337" s="593"/>
      <c r="E337" s="593"/>
      <c r="F337" s="593"/>
      <c r="G337" s="593"/>
      <c r="H337" s="593"/>
      <c r="I337" s="346"/>
    </row>
    <row r="338" spans="1:9">
      <c r="A338" s="610"/>
      <c r="B338" s="611"/>
      <c r="C338" s="592"/>
      <c r="D338" s="593"/>
      <c r="E338" s="593"/>
      <c r="F338" s="593"/>
      <c r="G338" s="593"/>
      <c r="H338" s="593"/>
      <c r="I338" s="346"/>
    </row>
    <row r="339" spans="1:9">
      <c r="A339" s="589" t="s">
        <v>319</v>
      </c>
      <c r="B339" s="590" t="s">
        <v>672</v>
      </c>
      <c r="C339" s="592"/>
      <c r="D339" s="593"/>
      <c r="E339" s="593"/>
      <c r="F339" s="593"/>
      <c r="G339" s="593"/>
      <c r="H339" s="593"/>
      <c r="I339" s="346"/>
    </row>
    <row r="340" spans="1:9">
      <c r="A340" s="225" t="s">
        <v>115</v>
      </c>
      <c r="B340" s="590"/>
      <c r="C340" s="592">
        <f>'ZZZ-PG1.DBF'!H337</f>
        <v>0</v>
      </c>
      <c r="D340" s="593"/>
      <c r="E340" s="593">
        <f>'ZZZ-PG1.DBF'!I337</f>
        <v>0</v>
      </c>
      <c r="F340" s="593">
        <f>'ZZZ-PG1.DBF'!L337</f>
        <v>0</v>
      </c>
      <c r="G340" s="593">
        <f t="shared" ref="G340:G346" si="33">F340-E340</f>
        <v>0</v>
      </c>
      <c r="H340" s="593">
        <f>'ZZZ-PG1.DBF'!S337</f>
        <v>0</v>
      </c>
      <c r="I340" s="346"/>
    </row>
    <row r="341" spans="1:9">
      <c r="A341" s="225" t="s">
        <v>116</v>
      </c>
      <c r="B341" s="590"/>
      <c r="C341" s="592">
        <f>'ZZZ-PG1.DBF'!H338</f>
        <v>0</v>
      </c>
      <c r="D341" s="593"/>
      <c r="E341" s="593">
        <f>'ZZZ-PG1.DBF'!I338</f>
        <v>0</v>
      </c>
      <c r="F341" s="593">
        <f>'ZZZ-PG1.DBF'!L338</f>
        <v>0</v>
      </c>
      <c r="G341" s="593">
        <f t="shared" si="33"/>
        <v>0</v>
      </c>
      <c r="H341" s="593">
        <f>'ZZZ-PG1.DBF'!S338</f>
        <v>0</v>
      </c>
      <c r="I341" s="346"/>
    </row>
    <row r="342" spans="1:9">
      <c r="A342" s="225" t="s">
        <v>117</v>
      </c>
      <c r="B342" s="590"/>
      <c r="C342" s="592">
        <f>'ZZZ-PG1.DBF'!H339</f>
        <v>0</v>
      </c>
      <c r="D342" s="593"/>
      <c r="E342" s="593">
        <f>'ZZZ-PG1.DBF'!I339</f>
        <v>0</v>
      </c>
      <c r="F342" s="593">
        <f>'ZZZ-PG1.DBF'!L339</f>
        <v>0</v>
      </c>
      <c r="G342" s="593">
        <f t="shared" si="33"/>
        <v>0</v>
      </c>
      <c r="H342" s="593">
        <f>'ZZZ-PG1.DBF'!S339</f>
        <v>0</v>
      </c>
      <c r="I342" s="346"/>
    </row>
    <row r="343" spans="1:9">
      <c r="A343" s="292" t="s">
        <v>594</v>
      </c>
      <c r="B343" s="612"/>
      <c r="C343" s="592">
        <f>'ZZZ-PG1.DBF'!H340</f>
        <v>0</v>
      </c>
      <c r="D343" s="593"/>
      <c r="E343" s="593">
        <f>'ZZZ-PG1.DBF'!I340</f>
        <v>0</v>
      </c>
      <c r="F343" s="593">
        <f>'ZZZ-PG1.DBF'!L340</f>
        <v>0</v>
      </c>
      <c r="G343" s="593">
        <f t="shared" si="33"/>
        <v>0</v>
      </c>
      <c r="H343" s="593">
        <f>'ZZZ-PG1.DBF'!S340</f>
        <v>0</v>
      </c>
      <c r="I343" s="346"/>
    </row>
    <row r="344" spans="1:9">
      <c r="A344" s="569" t="s">
        <v>595</v>
      </c>
      <c r="B344" s="590"/>
      <c r="C344" s="592">
        <f>'ZZZ-PG1.DBF'!H341</f>
        <v>0</v>
      </c>
      <c r="D344" s="593"/>
      <c r="E344" s="593">
        <f>'ZZZ-PG1.DBF'!I341</f>
        <v>0</v>
      </c>
      <c r="F344" s="593">
        <f>'ZZZ-PG1.DBF'!L341</f>
        <v>0</v>
      </c>
      <c r="G344" s="593">
        <f t="shared" si="33"/>
        <v>0</v>
      </c>
      <c r="H344" s="593">
        <f>'ZZZ-PG1.DBF'!S341</f>
        <v>0</v>
      </c>
      <c r="I344" s="346"/>
    </row>
    <row r="345" spans="1:9">
      <c r="A345" s="569" t="s">
        <v>596</v>
      </c>
      <c r="B345" s="590"/>
      <c r="C345" s="592">
        <f>'ZZZ-PG1.DBF'!H342</f>
        <v>0</v>
      </c>
      <c r="D345" s="593"/>
      <c r="E345" s="593">
        <f>'ZZZ-PG1.DBF'!I342</f>
        <v>0</v>
      </c>
      <c r="F345" s="593">
        <f>'ZZZ-PG1.DBF'!L342</f>
        <v>0</v>
      </c>
      <c r="G345" s="593">
        <f t="shared" si="33"/>
        <v>0</v>
      </c>
      <c r="H345" s="593">
        <f>'ZZZ-PG1.DBF'!S342</f>
        <v>0</v>
      </c>
      <c r="I345" s="346"/>
    </row>
    <row r="346" spans="1:9">
      <c r="A346" s="589" t="s">
        <v>118</v>
      </c>
      <c r="B346" s="590"/>
      <c r="C346" s="592">
        <f>'ZZZ-PG1.DBF'!H343</f>
        <v>0</v>
      </c>
      <c r="D346" s="594"/>
      <c r="E346" s="594">
        <f>'ZZZ-PG1.DBF'!I343</f>
        <v>0</v>
      </c>
      <c r="F346" s="594">
        <f>'ZZZ-PG1.DBF'!L343</f>
        <v>0</v>
      </c>
      <c r="G346" s="594">
        <f t="shared" si="33"/>
        <v>0</v>
      </c>
      <c r="H346" s="594">
        <f>'ZZZ-PG1.DBF'!S343</f>
        <v>0</v>
      </c>
      <c r="I346" s="346"/>
    </row>
    <row r="347" spans="1:9">
      <c r="A347" s="589"/>
      <c r="B347" s="590"/>
      <c r="C347" s="592"/>
      <c r="D347" s="593"/>
      <c r="E347" s="593"/>
      <c r="F347" s="593"/>
      <c r="G347" s="593"/>
      <c r="H347" s="593"/>
      <c r="I347" s="346"/>
    </row>
    <row r="348" spans="1:9">
      <c r="A348" s="589" t="s">
        <v>229</v>
      </c>
      <c r="B348" s="590" t="s">
        <v>673</v>
      </c>
      <c r="C348" s="592"/>
      <c r="D348" s="593"/>
      <c r="E348" s="593"/>
      <c r="F348" s="593"/>
      <c r="G348" s="593"/>
      <c r="H348" s="593"/>
      <c r="I348" s="346"/>
    </row>
    <row r="349" spans="1:9">
      <c r="A349" s="225" t="s">
        <v>119</v>
      </c>
      <c r="B349" s="590"/>
      <c r="C349" s="592">
        <f>'ZZZ-PG1.DBF'!H346</f>
        <v>0</v>
      </c>
      <c r="D349" s="593"/>
      <c r="E349" s="593">
        <f>'ZZZ-PG1.DBF'!I346</f>
        <v>0</v>
      </c>
      <c r="F349" s="593">
        <f>'ZZZ-PG1.DBF'!L346</f>
        <v>0</v>
      </c>
      <c r="G349" s="593">
        <f t="shared" ref="G349:G358" si="34">F349-E349</f>
        <v>0</v>
      </c>
      <c r="H349" s="593">
        <f>'ZZZ-PG1.DBF'!S346</f>
        <v>0</v>
      </c>
      <c r="I349" s="346"/>
    </row>
    <row r="350" spans="1:9">
      <c r="A350" s="225" t="s">
        <v>120</v>
      </c>
      <c r="B350" s="590"/>
      <c r="C350" s="592">
        <f>'ZZZ-PG1.DBF'!H347</f>
        <v>0</v>
      </c>
      <c r="D350" s="593"/>
      <c r="E350" s="593">
        <f>'ZZZ-PG1.DBF'!I347</f>
        <v>0</v>
      </c>
      <c r="F350" s="593">
        <f>'ZZZ-PG1.DBF'!L347</f>
        <v>0</v>
      </c>
      <c r="G350" s="593">
        <f t="shared" si="34"/>
        <v>0</v>
      </c>
      <c r="H350" s="593">
        <f>'ZZZ-PG1.DBF'!S347</f>
        <v>0</v>
      </c>
      <c r="I350" s="346"/>
    </row>
    <row r="351" spans="1:9">
      <c r="A351" s="225" t="s">
        <v>121</v>
      </c>
      <c r="B351" s="590"/>
      <c r="C351" s="592">
        <f>'ZZZ-PG1.DBF'!H348</f>
        <v>0</v>
      </c>
      <c r="D351" s="593"/>
      <c r="E351" s="593">
        <f>'ZZZ-PG1.DBF'!I348</f>
        <v>0</v>
      </c>
      <c r="F351" s="593">
        <f>'ZZZ-PG1.DBF'!L348</f>
        <v>0</v>
      </c>
      <c r="G351" s="593">
        <f t="shared" si="34"/>
        <v>0</v>
      </c>
      <c r="H351" s="593">
        <f>'ZZZ-PG1.DBF'!S348</f>
        <v>0</v>
      </c>
      <c r="I351" s="346"/>
    </row>
    <row r="352" spans="1:9">
      <c r="A352" s="225" t="s">
        <v>122</v>
      </c>
      <c r="B352" s="590"/>
      <c r="C352" s="592">
        <f>'ZZZ-PG1.DBF'!H349</f>
        <v>0</v>
      </c>
      <c r="D352" s="593"/>
      <c r="E352" s="593">
        <f>'ZZZ-PG1.DBF'!I349</f>
        <v>0</v>
      </c>
      <c r="F352" s="593">
        <f>'ZZZ-PG1.DBF'!L349</f>
        <v>0</v>
      </c>
      <c r="G352" s="593">
        <f t="shared" si="34"/>
        <v>0</v>
      </c>
      <c r="H352" s="593">
        <f>'ZZZ-PG1.DBF'!S349</f>
        <v>0</v>
      </c>
      <c r="I352" s="346"/>
    </row>
    <row r="353" spans="1:9">
      <c r="A353" s="225" t="s">
        <v>123</v>
      </c>
      <c r="B353" s="590"/>
      <c r="C353" s="592">
        <f>'ZZZ-PG1.DBF'!H350</f>
        <v>0</v>
      </c>
      <c r="D353" s="593"/>
      <c r="E353" s="593">
        <f>'ZZZ-PG1.DBF'!I350</f>
        <v>0</v>
      </c>
      <c r="F353" s="593">
        <f>'ZZZ-PG1.DBF'!L350</f>
        <v>0</v>
      </c>
      <c r="G353" s="593">
        <f t="shared" si="34"/>
        <v>0</v>
      </c>
      <c r="H353" s="593">
        <f>'ZZZ-PG1.DBF'!S350</f>
        <v>0</v>
      </c>
      <c r="I353" s="346"/>
    </row>
    <row r="354" spans="1:9">
      <c r="A354" s="292" t="s">
        <v>597</v>
      </c>
      <c r="B354" s="612"/>
      <c r="C354" s="592">
        <f>'ZZZ-PG1.DBF'!H351</f>
        <v>0</v>
      </c>
      <c r="D354" s="593"/>
      <c r="E354" s="593">
        <f>'ZZZ-PG1.DBF'!I351</f>
        <v>0</v>
      </c>
      <c r="F354" s="593">
        <f>'ZZZ-PG1.DBF'!L351</f>
        <v>0</v>
      </c>
      <c r="G354" s="593">
        <f t="shared" si="34"/>
        <v>0</v>
      </c>
      <c r="H354" s="593">
        <f>'ZZZ-PG1.DBF'!S351</f>
        <v>0</v>
      </c>
      <c r="I354" s="346"/>
    </row>
    <row r="355" spans="1:9">
      <c r="A355" s="569" t="s">
        <v>598</v>
      </c>
      <c r="B355" s="590"/>
      <c r="C355" s="592">
        <f>'ZZZ-PG1.DBF'!H352</f>
        <v>0</v>
      </c>
      <c r="D355" s="593"/>
      <c r="E355" s="593">
        <f>'ZZZ-PG1.DBF'!I352</f>
        <v>0</v>
      </c>
      <c r="F355" s="593">
        <f>'ZZZ-PG1.DBF'!L352</f>
        <v>0</v>
      </c>
      <c r="G355" s="593">
        <f t="shared" si="34"/>
        <v>0</v>
      </c>
      <c r="H355" s="593">
        <f>'ZZZ-PG1.DBF'!S352</f>
        <v>0</v>
      </c>
      <c r="I355" s="346"/>
    </row>
    <row r="356" spans="1:9">
      <c r="A356" s="569" t="s">
        <v>599</v>
      </c>
      <c r="B356" s="590"/>
      <c r="C356" s="592">
        <f>'ZZZ-PG1.DBF'!H353</f>
        <v>0</v>
      </c>
      <c r="D356" s="593"/>
      <c r="E356" s="593">
        <f>'ZZZ-PG1.DBF'!I353</f>
        <v>0</v>
      </c>
      <c r="F356" s="593">
        <f>'ZZZ-PG1.DBF'!L353</f>
        <v>0</v>
      </c>
      <c r="G356" s="593">
        <f t="shared" si="34"/>
        <v>0</v>
      </c>
      <c r="H356" s="593">
        <f>'ZZZ-PG1.DBF'!S353</f>
        <v>0</v>
      </c>
      <c r="I356" s="346"/>
    </row>
    <row r="357" spans="1:9">
      <c r="A357" s="569" t="s">
        <v>600</v>
      </c>
      <c r="B357" s="590"/>
      <c r="C357" s="592">
        <f>'ZZZ-PG1.DBF'!H354</f>
        <v>0</v>
      </c>
      <c r="D357" s="593"/>
      <c r="E357" s="593">
        <f>'ZZZ-PG1.DBF'!I354</f>
        <v>0</v>
      </c>
      <c r="F357" s="593">
        <f>'ZZZ-PG1.DBF'!L354</f>
        <v>0</v>
      </c>
      <c r="G357" s="593">
        <f t="shared" si="34"/>
        <v>0</v>
      </c>
      <c r="H357" s="593">
        <f>'ZZZ-PG1.DBF'!S354</f>
        <v>0</v>
      </c>
      <c r="I357" s="346"/>
    </row>
    <row r="358" spans="1:9">
      <c r="A358" s="589" t="s">
        <v>124</v>
      </c>
      <c r="B358" s="590"/>
      <c r="C358" s="592">
        <f>'ZZZ-PG1.DBF'!H355</f>
        <v>0</v>
      </c>
      <c r="D358" s="594"/>
      <c r="E358" s="594">
        <f>'ZZZ-PG1.DBF'!I355</f>
        <v>0</v>
      </c>
      <c r="F358" s="594">
        <f>'ZZZ-PG1.DBF'!L355</f>
        <v>0</v>
      </c>
      <c r="G358" s="594">
        <f t="shared" si="34"/>
        <v>0</v>
      </c>
      <c r="H358" s="594">
        <f>'ZZZ-PG1.DBF'!S355</f>
        <v>0</v>
      </c>
      <c r="I358" s="346"/>
    </row>
    <row r="359" spans="1:9">
      <c r="A359" s="589"/>
      <c r="B359" s="590"/>
      <c r="C359" s="592"/>
      <c r="D359" s="593"/>
      <c r="E359" s="593"/>
      <c r="F359" s="593"/>
      <c r="G359" s="593"/>
      <c r="H359" s="593"/>
      <c r="I359" s="346"/>
    </row>
    <row r="360" spans="1:9">
      <c r="A360" s="589" t="s">
        <v>4</v>
      </c>
      <c r="B360" s="590" t="s">
        <v>764</v>
      </c>
      <c r="C360" s="592"/>
      <c r="D360" s="593"/>
      <c r="E360" s="593"/>
      <c r="F360" s="593"/>
      <c r="G360" s="593"/>
      <c r="H360" s="593"/>
      <c r="I360" s="346"/>
    </row>
    <row r="361" spans="1:9">
      <c r="A361" s="225" t="s">
        <v>125</v>
      </c>
      <c r="B361" s="590"/>
      <c r="C361" s="592">
        <f>'ZZZ-PG1.DBF'!H358</f>
        <v>0</v>
      </c>
      <c r="D361" s="593"/>
      <c r="E361" s="593">
        <f>'ZZZ-PG1.DBF'!I358</f>
        <v>0</v>
      </c>
      <c r="F361" s="593">
        <f>'ZZZ-PG1.DBF'!L358</f>
        <v>0</v>
      </c>
      <c r="G361" s="593">
        <f t="shared" ref="G361:G363" si="35">F361-E361</f>
        <v>0</v>
      </c>
      <c r="H361" s="593">
        <f>'ZZZ-PG1.DBF'!S358</f>
        <v>0</v>
      </c>
      <c r="I361" s="346"/>
    </row>
    <row r="362" spans="1:9">
      <c r="A362" s="225" t="s">
        <v>126</v>
      </c>
      <c r="B362" s="590"/>
      <c r="C362" s="592">
        <f>'ZZZ-PG1.DBF'!H359</f>
        <v>0</v>
      </c>
      <c r="D362" s="593"/>
      <c r="E362" s="593">
        <f>'ZZZ-PG1.DBF'!I359</f>
        <v>0</v>
      </c>
      <c r="F362" s="593">
        <f>'ZZZ-PG1.DBF'!L359</f>
        <v>0</v>
      </c>
      <c r="G362" s="593">
        <f t="shared" si="35"/>
        <v>0</v>
      </c>
      <c r="H362" s="593">
        <f>'ZZZ-PG1.DBF'!S359</f>
        <v>0</v>
      </c>
      <c r="I362" s="346"/>
    </row>
    <row r="363" spans="1:9">
      <c r="A363" s="589" t="s">
        <v>102</v>
      </c>
      <c r="B363" s="590"/>
      <c r="C363" s="592">
        <f>'ZZZ-PG1.DBF'!H360</f>
        <v>0</v>
      </c>
      <c r="D363" s="594"/>
      <c r="E363" s="594">
        <f>'ZZZ-PG1.DBF'!I360</f>
        <v>0</v>
      </c>
      <c r="F363" s="594">
        <f>'ZZZ-PG1.DBF'!L360</f>
        <v>0</v>
      </c>
      <c r="G363" s="594">
        <f t="shared" si="35"/>
        <v>0</v>
      </c>
      <c r="H363" s="594">
        <f>'ZZZ-PG1.DBF'!S360</f>
        <v>0</v>
      </c>
      <c r="I363" s="346"/>
    </row>
    <row r="364" spans="1:9">
      <c r="A364" s="589"/>
      <c r="B364" s="590"/>
      <c r="C364" s="598"/>
      <c r="D364" s="593"/>
      <c r="E364" s="593"/>
      <c r="F364" s="593"/>
      <c r="G364" s="593"/>
      <c r="H364" s="593"/>
      <c r="I364" s="346"/>
    </row>
    <row r="365" spans="1:9">
      <c r="A365" s="589" t="s">
        <v>230</v>
      </c>
      <c r="B365" s="590" t="s">
        <v>765</v>
      </c>
      <c r="C365" s="598"/>
      <c r="D365" s="593"/>
      <c r="E365" s="593"/>
      <c r="F365" s="593"/>
      <c r="G365" s="593"/>
      <c r="H365" s="593"/>
      <c r="I365" s="346"/>
    </row>
    <row r="366" spans="1:9">
      <c r="A366" s="225" t="s">
        <v>127</v>
      </c>
      <c r="B366" s="590"/>
      <c r="C366" s="592">
        <f>'ZZZ-PG1.DBF'!H363</f>
        <v>0</v>
      </c>
      <c r="D366" s="593"/>
      <c r="E366" s="593">
        <f>'ZZZ-PG1.DBF'!I363</f>
        <v>0</v>
      </c>
      <c r="F366" s="593">
        <f>'ZZZ-PG1.DBF'!L363</f>
        <v>0</v>
      </c>
      <c r="G366" s="593">
        <f t="shared" ref="G366:G367" si="36">F366-E366</f>
        <v>0</v>
      </c>
      <c r="H366" s="593">
        <f>'ZZZ-PG1.DBF'!S363</f>
        <v>0</v>
      </c>
      <c r="I366" s="346"/>
    </row>
    <row r="367" spans="1:9">
      <c r="A367" s="589" t="s">
        <v>128</v>
      </c>
      <c r="B367" s="590"/>
      <c r="C367" s="592">
        <f>'ZZZ-PG1.DBF'!H364</f>
        <v>0</v>
      </c>
      <c r="D367" s="594"/>
      <c r="E367" s="594">
        <f>'ZZZ-PG1.DBF'!I364</f>
        <v>0</v>
      </c>
      <c r="F367" s="594">
        <f>'ZZZ-PG1.DBF'!L364</f>
        <v>0</v>
      </c>
      <c r="G367" s="594">
        <f t="shared" si="36"/>
        <v>0</v>
      </c>
      <c r="H367" s="594">
        <f>'ZZZ-PG1.DBF'!S364</f>
        <v>0</v>
      </c>
      <c r="I367" s="346"/>
    </row>
    <row r="368" spans="1:9">
      <c r="A368" s="589"/>
      <c r="B368" s="590"/>
      <c r="C368" s="598"/>
      <c r="D368" s="593"/>
      <c r="E368" s="593"/>
      <c r="F368" s="593"/>
      <c r="G368" s="593"/>
      <c r="H368" s="593"/>
      <c r="I368" s="346"/>
    </row>
    <row r="369" spans="1:9">
      <c r="A369" s="589" t="s">
        <v>5</v>
      </c>
      <c r="B369" s="590" t="s">
        <v>766</v>
      </c>
      <c r="C369" s="598"/>
      <c r="D369" s="593"/>
      <c r="E369" s="593"/>
      <c r="F369" s="593"/>
      <c r="G369" s="593"/>
      <c r="H369" s="593"/>
      <c r="I369" s="346"/>
    </row>
    <row r="370" spans="1:9">
      <c r="A370" s="225" t="s">
        <v>129</v>
      </c>
      <c r="B370" s="590"/>
      <c r="C370" s="592">
        <f>'ZZZ-PG1.DBF'!H367</f>
        <v>0</v>
      </c>
      <c r="D370" s="593"/>
      <c r="E370" s="593">
        <f>'ZZZ-PG1.DBF'!I367</f>
        <v>0</v>
      </c>
      <c r="F370" s="593">
        <f>'ZZZ-PG1.DBF'!L367</f>
        <v>0</v>
      </c>
      <c r="G370" s="593">
        <f t="shared" ref="G370:G371" si="37">F370-E370</f>
        <v>0</v>
      </c>
      <c r="H370" s="593">
        <f>'ZZZ-PG1.DBF'!S367</f>
        <v>0</v>
      </c>
      <c r="I370" s="346"/>
    </row>
    <row r="371" spans="1:9">
      <c r="A371" s="589" t="s">
        <v>130</v>
      </c>
      <c r="B371" s="590"/>
      <c r="C371" s="592">
        <f>'ZZZ-PG1.DBF'!H368</f>
        <v>0</v>
      </c>
      <c r="D371" s="594"/>
      <c r="E371" s="594">
        <f>'ZZZ-PG1.DBF'!I368</f>
        <v>0</v>
      </c>
      <c r="F371" s="594">
        <f>'ZZZ-PG1.DBF'!L368</f>
        <v>0</v>
      </c>
      <c r="G371" s="594">
        <f t="shared" si="37"/>
        <v>0</v>
      </c>
      <c r="H371" s="594">
        <f>'ZZZ-PG1.DBF'!S368</f>
        <v>0</v>
      </c>
      <c r="I371" s="346"/>
    </row>
    <row r="372" spans="1:9">
      <c r="A372" s="589"/>
      <c r="B372" s="590"/>
      <c r="C372" s="598"/>
      <c r="D372" s="593"/>
      <c r="E372" s="593"/>
      <c r="F372" s="593"/>
      <c r="G372" s="593"/>
      <c r="H372" s="593"/>
      <c r="I372" s="346"/>
    </row>
    <row r="373" spans="1:9">
      <c r="A373" s="589" t="s">
        <v>9</v>
      </c>
      <c r="B373" s="590" t="s">
        <v>767</v>
      </c>
      <c r="C373" s="598"/>
      <c r="D373" s="593"/>
      <c r="E373" s="593"/>
      <c r="F373" s="593"/>
      <c r="G373" s="593"/>
      <c r="H373" s="593"/>
      <c r="I373" s="346"/>
    </row>
    <row r="374" spans="1:9">
      <c r="A374" s="569" t="s">
        <v>603</v>
      </c>
      <c r="B374" s="590"/>
      <c r="C374" s="592">
        <f>'ZZZ-PG1.DBF'!H371</f>
        <v>0</v>
      </c>
      <c r="D374" s="593"/>
      <c r="E374" s="593">
        <f>'ZZZ-PG1.DBF'!I371</f>
        <v>0</v>
      </c>
      <c r="F374" s="593">
        <f>'ZZZ-PG1.DBF'!L371</f>
        <v>0</v>
      </c>
      <c r="G374" s="593">
        <f t="shared" ref="G374:G378" si="38">F374-E374</f>
        <v>0</v>
      </c>
      <c r="H374" s="593">
        <f>'ZZZ-PG1.DBF'!S371</f>
        <v>0</v>
      </c>
      <c r="I374" s="346"/>
    </row>
    <row r="375" spans="1:9">
      <c r="A375" s="569" t="s">
        <v>602</v>
      </c>
      <c r="B375" s="590"/>
      <c r="C375" s="592">
        <f>'ZZZ-PG1.DBF'!H372</f>
        <v>0</v>
      </c>
      <c r="D375" s="593"/>
      <c r="E375" s="593">
        <f>'ZZZ-PG1.DBF'!I372</f>
        <v>0</v>
      </c>
      <c r="F375" s="593">
        <f>'ZZZ-PG1.DBF'!L372</f>
        <v>0</v>
      </c>
      <c r="G375" s="593">
        <f t="shared" si="38"/>
        <v>0</v>
      </c>
      <c r="H375" s="593">
        <f>'ZZZ-PG1.DBF'!S372</f>
        <v>0</v>
      </c>
      <c r="I375" s="346"/>
    </row>
    <row r="376" spans="1:9">
      <c r="A376" s="569" t="s">
        <v>583</v>
      </c>
      <c r="B376" s="590"/>
      <c r="C376" s="592">
        <f>'ZZZ-PG1.DBF'!H373</f>
        <v>0</v>
      </c>
      <c r="D376" s="593"/>
      <c r="E376" s="593">
        <f>'ZZZ-PG1.DBF'!I373</f>
        <v>0</v>
      </c>
      <c r="F376" s="593">
        <f>'ZZZ-PG1.DBF'!L373</f>
        <v>0</v>
      </c>
      <c r="G376" s="593">
        <f t="shared" si="38"/>
        <v>0</v>
      </c>
      <c r="H376" s="593">
        <f>'ZZZ-PG1.DBF'!S373</f>
        <v>0</v>
      </c>
      <c r="I376" s="346"/>
    </row>
    <row r="377" spans="1:9">
      <c r="A377" s="225" t="s">
        <v>363</v>
      </c>
      <c r="B377" s="590"/>
      <c r="C377" s="592">
        <f>'ZZZ-PG1.DBF'!H374</f>
        <v>0</v>
      </c>
      <c r="D377" s="593"/>
      <c r="E377" s="593">
        <f>'ZZZ-PG1.DBF'!I374</f>
        <v>0</v>
      </c>
      <c r="F377" s="593">
        <f>'ZZZ-PG1.DBF'!L374</f>
        <v>0</v>
      </c>
      <c r="G377" s="593">
        <f t="shared" si="38"/>
        <v>0</v>
      </c>
      <c r="H377" s="593">
        <f>'ZZZ-PG1.DBF'!S374</f>
        <v>0</v>
      </c>
      <c r="I377" s="346"/>
    </row>
    <row r="378" spans="1:9">
      <c r="A378" s="589" t="s">
        <v>131</v>
      </c>
      <c r="B378" s="590"/>
      <c r="C378" s="592">
        <f>'ZZZ-PG1.DBF'!H375</f>
        <v>0</v>
      </c>
      <c r="D378" s="594"/>
      <c r="E378" s="594">
        <f>'ZZZ-PG1.DBF'!I375</f>
        <v>0</v>
      </c>
      <c r="F378" s="594">
        <f>'ZZZ-PG1.DBF'!L375</f>
        <v>0</v>
      </c>
      <c r="G378" s="594">
        <f t="shared" si="38"/>
        <v>0</v>
      </c>
      <c r="H378" s="594">
        <f>'ZZZ-PG1.DBF'!S375</f>
        <v>0</v>
      </c>
      <c r="I378" s="346"/>
    </row>
    <row r="379" spans="1:9">
      <c r="A379" s="589"/>
      <c r="B379" s="613"/>
      <c r="C379" s="603"/>
      <c r="D379" s="593"/>
      <c r="E379" s="593"/>
      <c r="F379" s="593"/>
      <c r="G379" s="593"/>
      <c r="H379" s="593"/>
      <c r="I379" s="346"/>
    </row>
    <row r="380" spans="1:9" ht="15.75" thickBot="1">
      <c r="A380" s="589" t="s">
        <v>132</v>
      </c>
      <c r="B380" s="589"/>
      <c r="C380" s="607">
        <f>'ZZZ-PG1.DBF'!H377</f>
        <v>0</v>
      </c>
      <c r="D380" s="608"/>
      <c r="E380" s="608">
        <f>'ZZZ-PG1.DBF'!I377</f>
        <v>0</v>
      </c>
      <c r="F380" s="608">
        <f>'ZZZ-PG1.DBF'!L377</f>
        <v>0</v>
      </c>
      <c r="G380" s="608">
        <f>F380-E380</f>
        <v>0</v>
      </c>
      <c r="H380" s="608">
        <f>'ZZZ-PG1.DBF'!S377</f>
        <v>0</v>
      </c>
      <c r="I380" s="346"/>
    </row>
    <row r="381" spans="1:9">
      <c r="A381" s="589"/>
      <c r="B381" s="589"/>
      <c r="C381" s="593"/>
      <c r="D381" s="593"/>
      <c r="E381" s="593"/>
      <c r="F381" s="593"/>
      <c r="G381" s="593"/>
      <c r="H381" s="593"/>
      <c r="I381" s="346"/>
    </row>
    <row r="382" spans="1:9" ht="15.75" thickBot="1">
      <c r="A382" s="589" t="s">
        <v>606</v>
      </c>
      <c r="B382" s="589"/>
      <c r="C382" s="614">
        <f>'ZZZ-PG1.DBF'!H379</f>
        <v>0</v>
      </c>
      <c r="D382" s="615"/>
      <c r="E382" s="615">
        <f>'ZZZ-PG1.DBF'!I379</f>
        <v>0</v>
      </c>
      <c r="F382" s="615">
        <f>'ZZZ-PG1.DBF'!L379</f>
        <v>0</v>
      </c>
      <c r="G382" s="615">
        <f>F382-E382</f>
        <v>0</v>
      </c>
      <c r="H382" s="615">
        <f>'ZZZ-PG1.DBF'!S379</f>
        <v>0</v>
      </c>
      <c r="I382" s="346"/>
    </row>
    <row r="383" spans="1:9" ht="15.75" thickTop="1">
      <c r="A383" s="226"/>
      <c r="B383" s="226"/>
      <c r="C383" s="329"/>
      <c r="D383" s="621"/>
      <c r="E383" s="620">
        <f>(SUM(E275:E381)-E314)/3-E382</f>
        <v>0</v>
      </c>
      <c r="F383" s="620">
        <f>(SUM(F275:F381)-F314)/3-F382</f>
        <v>0</v>
      </c>
      <c r="G383" s="620">
        <f>(SUM(G275:G381)-G314)/3-G382</f>
        <v>0</v>
      </c>
      <c r="H383" s="527"/>
      <c r="I383" s="527"/>
    </row>
    <row r="384" spans="1:9">
      <c r="G384" s="224"/>
      <c r="H384" s="224"/>
      <c r="I384" s="224"/>
    </row>
    <row r="385" spans="1:11" ht="15.75">
      <c r="F385" s="674"/>
      <c r="G385" s="224"/>
      <c r="H385" s="224"/>
      <c r="I385" s="224"/>
    </row>
    <row r="386" spans="1:11" ht="15.75">
      <c r="F386" s="674"/>
      <c r="G386" s="224"/>
      <c r="H386" s="224"/>
      <c r="I386" s="224"/>
    </row>
    <row r="387" spans="1:11" ht="15.75">
      <c r="F387" s="674" t="s">
        <v>359</v>
      </c>
      <c r="G387" s="224"/>
      <c r="H387" s="224"/>
      <c r="I387" s="224"/>
    </row>
    <row r="388" spans="1:11">
      <c r="F388" s="212" t="s">
        <v>289</v>
      </c>
      <c r="G388" s="224"/>
      <c r="H388" s="224"/>
      <c r="I388" s="224"/>
    </row>
    <row r="389" spans="1:11" ht="15.75">
      <c r="F389" s="348" t="s">
        <v>152</v>
      </c>
    </row>
    <row r="391" spans="1:11" ht="15.75">
      <c r="I391" s="679" t="s">
        <v>610</v>
      </c>
      <c r="J391" s="688"/>
    </row>
    <row r="392" spans="1:11" ht="18.75">
      <c r="A392" s="960" t="s">
        <v>421</v>
      </c>
      <c r="B392" s="960"/>
      <c r="C392" s="960"/>
      <c r="D392" s="960"/>
      <c r="E392" s="960"/>
      <c r="F392" s="960"/>
      <c r="G392" s="960"/>
      <c r="H392" s="960"/>
      <c r="I392" s="960"/>
    </row>
    <row r="393" spans="1:11" ht="18.75">
      <c r="A393" s="677"/>
      <c r="B393" s="677"/>
      <c r="C393" s="689"/>
      <c r="D393" s="677"/>
      <c r="E393" s="677"/>
      <c r="F393" s="677"/>
      <c r="G393" s="677"/>
      <c r="H393" s="677"/>
      <c r="I393" s="677"/>
    </row>
    <row r="394" spans="1:11" ht="18.75">
      <c r="A394" s="319" t="str">
        <f>"Expenditure Head No : "&amp;'ZZZ-PG1.DBF'!A399</f>
        <v>Expenditure Head No : 603</v>
      </c>
      <c r="B394" s="677"/>
      <c r="C394" s="690"/>
      <c r="D394" s="468"/>
      <c r="E394" s="319" t="s">
        <v>472</v>
      </c>
      <c r="F394" s="675"/>
      <c r="G394" s="675"/>
      <c r="H394" s="668"/>
    </row>
    <row r="395" spans="1:11" ht="18.75">
      <c r="A395" s="319" t="str">
        <f>"Programme No &amp; Title : "&amp;'ZZZ-PG1.DBF'!B399</f>
        <v xml:space="preserve">Programme No &amp; Title : </v>
      </c>
      <c r="B395" s="319"/>
      <c r="C395" s="690"/>
      <c r="D395" s="468"/>
      <c r="E395" s="319"/>
      <c r="F395" s="675"/>
      <c r="G395" s="675"/>
      <c r="H395" s="668"/>
    </row>
    <row r="396" spans="1:11" ht="18.75">
      <c r="A396" s="319" t="str">
        <f>"Project No &amp; Title : "&amp;'ZZZ-PG1.DBF'!C399</f>
        <v xml:space="preserve">Project No &amp; Title : </v>
      </c>
      <c r="B396" s="319"/>
      <c r="C396" s="690"/>
      <c r="D396" s="468"/>
      <c r="E396" s="319"/>
      <c r="F396" s="675"/>
      <c r="G396" s="675"/>
      <c r="H396" s="668"/>
    </row>
    <row r="397" spans="1:11">
      <c r="I397" s="555" t="s">
        <v>7</v>
      </c>
    </row>
    <row r="398" spans="1:11" ht="42.75">
      <c r="A398" s="939" t="s">
        <v>75</v>
      </c>
      <c r="B398" s="939" t="s">
        <v>0</v>
      </c>
      <c r="C398" s="325" t="s">
        <v>79</v>
      </c>
      <c r="D398" s="939" t="s">
        <v>65</v>
      </c>
      <c r="E398" s="671" t="s">
        <v>369</v>
      </c>
      <c r="F398" s="671" t="s">
        <v>370</v>
      </c>
      <c r="G398" s="939" t="s">
        <v>335</v>
      </c>
      <c r="H398" s="939" t="s">
        <v>371</v>
      </c>
      <c r="I398" s="939" t="s">
        <v>414</v>
      </c>
      <c r="J398" s="691"/>
      <c r="K398" s="691"/>
    </row>
    <row r="399" spans="1:11" ht="30" customHeight="1">
      <c r="A399" s="941"/>
      <c r="B399" s="941"/>
      <c r="C399" s="693"/>
      <c r="D399" s="941"/>
      <c r="E399" s="673" t="s">
        <v>7</v>
      </c>
      <c r="F399" s="673" t="s">
        <v>7</v>
      </c>
      <c r="G399" s="941"/>
      <c r="H399" s="941"/>
      <c r="I399" s="941"/>
      <c r="J399" s="691"/>
      <c r="K399" s="691"/>
    </row>
    <row r="400" spans="1:11">
      <c r="A400" s="671"/>
      <c r="B400" s="671"/>
      <c r="C400" s="325"/>
      <c r="D400" s="671"/>
      <c r="E400" s="343"/>
      <c r="F400" s="672"/>
      <c r="G400" s="672"/>
      <c r="H400" s="671"/>
      <c r="I400" s="671"/>
      <c r="J400" s="691"/>
      <c r="K400" s="691"/>
    </row>
    <row r="401" spans="1:11">
      <c r="A401" s="685" t="s">
        <v>85</v>
      </c>
      <c r="B401" s="685"/>
      <c r="C401" s="328"/>
      <c r="D401" s="202"/>
      <c r="E401" s="202"/>
      <c r="F401" s="537"/>
      <c r="G401" s="692"/>
      <c r="H401" s="692"/>
      <c r="I401" s="537"/>
      <c r="K401" s="456"/>
    </row>
    <row r="402" spans="1:11">
      <c r="A402" s="685"/>
      <c r="B402" s="685"/>
      <c r="C402" s="328"/>
      <c r="D402" s="202"/>
      <c r="E402" s="202"/>
      <c r="F402" s="537"/>
      <c r="G402" s="692"/>
      <c r="H402" s="692"/>
      <c r="I402" s="537"/>
    </row>
    <row r="403" spans="1:11" ht="30">
      <c r="A403" s="589" t="s">
        <v>768</v>
      </c>
      <c r="B403" s="590" t="s">
        <v>669</v>
      </c>
      <c r="C403" s="328"/>
      <c r="D403" s="587"/>
      <c r="E403" s="202"/>
      <c r="F403" s="537"/>
      <c r="G403" s="692"/>
      <c r="H403" s="692"/>
      <c r="I403" s="537"/>
    </row>
    <row r="404" spans="1:11">
      <c r="A404" s="564" t="s">
        <v>66</v>
      </c>
      <c r="B404" s="591"/>
      <c r="C404" s="328"/>
      <c r="D404" s="587"/>
      <c r="E404" s="202"/>
      <c r="F404" s="537"/>
      <c r="G404" s="692"/>
      <c r="H404" s="692"/>
      <c r="I404" s="537"/>
    </row>
    <row r="405" spans="1:11">
      <c r="A405" s="225" t="s">
        <v>86</v>
      </c>
      <c r="B405" s="590"/>
      <c r="C405" s="592">
        <f>'ZZZ-PG1.DBF'!H399</f>
        <v>0</v>
      </c>
      <c r="D405" s="593"/>
      <c r="E405" s="593">
        <f>'ZZZ-PG1.DBF'!I399</f>
        <v>0</v>
      </c>
      <c r="F405" s="593">
        <f>'ZZZ-PG1.DBF'!L399</f>
        <v>0</v>
      </c>
      <c r="G405" s="593">
        <f>F405-E405</f>
        <v>0</v>
      </c>
      <c r="H405" s="593">
        <f>'ZZZ-PG1.DBF'!S399</f>
        <v>0</v>
      </c>
      <c r="I405" s="346"/>
    </row>
    <row r="406" spans="1:11">
      <c r="A406" s="225" t="s">
        <v>87</v>
      </c>
      <c r="B406" s="590"/>
      <c r="C406" s="592">
        <f>'ZZZ-PG1.DBF'!H400</f>
        <v>0</v>
      </c>
      <c r="D406" s="593"/>
      <c r="E406" s="593">
        <f>'ZZZ-PG1.DBF'!I400</f>
        <v>0</v>
      </c>
      <c r="F406" s="593">
        <f>'ZZZ-PG1.DBF'!L400</f>
        <v>0</v>
      </c>
      <c r="G406" s="593">
        <f t="shared" ref="G406:G408" si="39">F406-E406</f>
        <v>0</v>
      </c>
      <c r="H406" s="593">
        <f>'ZZZ-PG1.DBF'!S400</f>
        <v>0</v>
      </c>
      <c r="I406" s="346"/>
    </row>
    <row r="407" spans="1:11">
      <c r="A407" s="225" t="s">
        <v>88</v>
      </c>
      <c r="B407" s="590"/>
      <c r="C407" s="592">
        <f>'ZZZ-PG1.DBF'!H401</f>
        <v>0</v>
      </c>
      <c r="D407" s="593"/>
      <c r="E407" s="593">
        <f>'ZZZ-PG1.DBF'!I401</f>
        <v>0</v>
      </c>
      <c r="F407" s="593">
        <f>'ZZZ-PG1.DBF'!L401</f>
        <v>0</v>
      </c>
      <c r="G407" s="593">
        <f t="shared" si="39"/>
        <v>0</v>
      </c>
      <c r="H407" s="593">
        <f>'ZZZ-PG1.DBF'!S401</f>
        <v>0</v>
      </c>
      <c r="I407" s="346"/>
    </row>
    <row r="408" spans="1:11">
      <c r="A408" s="589" t="s">
        <v>112</v>
      </c>
      <c r="B408" s="590"/>
      <c r="C408" s="592">
        <f>'ZZZ-PG1.DBF'!H402</f>
        <v>0</v>
      </c>
      <c r="D408" s="594"/>
      <c r="E408" s="594">
        <f>'ZZZ-PG1.DBF'!I402</f>
        <v>0</v>
      </c>
      <c r="F408" s="594">
        <f>'ZZZ-PG1.DBF'!L402</f>
        <v>0</v>
      </c>
      <c r="G408" s="594">
        <f t="shared" si="39"/>
        <v>0</v>
      </c>
      <c r="H408" s="594">
        <f>'ZZZ-PG1.DBF'!S402</f>
        <v>0</v>
      </c>
      <c r="I408" s="346"/>
    </row>
    <row r="409" spans="1:11" ht="30">
      <c r="A409" s="589" t="s">
        <v>769</v>
      </c>
      <c r="B409" s="590" t="s">
        <v>670</v>
      </c>
      <c r="C409" s="592"/>
      <c r="D409" s="593"/>
      <c r="E409" s="593"/>
      <c r="F409" s="593"/>
      <c r="G409" s="593"/>
      <c r="H409" s="593"/>
      <c r="I409" s="346"/>
    </row>
    <row r="410" spans="1:11">
      <c r="A410" s="564" t="s">
        <v>67</v>
      </c>
      <c r="B410" s="591"/>
      <c r="C410" s="592"/>
      <c r="D410" s="593"/>
      <c r="E410" s="593"/>
      <c r="F410" s="593"/>
      <c r="G410" s="593"/>
      <c r="H410" s="593"/>
      <c r="I410" s="346"/>
    </row>
    <row r="411" spans="1:11">
      <c r="A411" s="595" t="s">
        <v>89</v>
      </c>
      <c r="B411" s="596"/>
      <c r="C411" s="592">
        <f>'ZZZ-PG1.DBF'!H405</f>
        <v>0</v>
      </c>
      <c r="D411" s="593"/>
      <c r="E411" s="593">
        <f>'ZZZ-PG1.DBF'!I405</f>
        <v>0</v>
      </c>
      <c r="F411" s="593">
        <f>'ZZZ-PG1.DBF'!L405</f>
        <v>0</v>
      </c>
      <c r="G411" s="593">
        <f t="shared" ref="G411:G413" si="40">F411-E411</f>
        <v>0</v>
      </c>
      <c r="H411" s="593">
        <f>'ZZZ-PG1.DBF'!S405</f>
        <v>0</v>
      </c>
      <c r="I411" s="346"/>
    </row>
    <row r="412" spans="1:11">
      <c r="A412" s="566" t="s">
        <v>90</v>
      </c>
      <c r="B412" s="596"/>
      <c r="C412" s="592">
        <f>'ZZZ-PG1.DBF'!H406</f>
        <v>0</v>
      </c>
      <c r="D412" s="593"/>
      <c r="E412" s="593">
        <f>'ZZZ-PG1.DBF'!I406</f>
        <v>0</v>
      </c>
      <c r="F412" s="593">
        <f>'ZZZ-PG1.DBF'!L406</f>
        <v>0</v>
      </c>
      <c r="G412" s="593">
        <f t="shared" si="40"/>
        <v>0</v>
      </c>
      <c r="H412" s="593">
        <f>'ZZZ-PG1.DBF'!S406</f>
        <v>0</v>
      </c>
      <c r="I412" s="346"/>
    </row>
    <row r="413" spans="1:11">
      <c r="A413" s="597" t="s">
        <v>91</v>
      </c>
      <c r="B413" s="596"/>
      <c r="C413" s="592">
        <f>'ZZZ-PG1.DBF'!H407</f>
        <v>0</v>
      </c>
      <c r="D413" s="594"/>
      <c r="E413" s="594">
        <f>'ZZZ-PG1.DBF'!I407</f>
        <v>0</v>
      </c>
      <c r="F413" s="594">
        <f>'ZZZ-PG1.DBF'!L407</f>
        <v>0</v>
      </c>
      <c r="G413" s="594">
        <f t="shared" si="40"/>
        <v>0</v>
      </c>
      <c r="H413" s="594">
        <f>'ZZZ-PG1.DBF'!S407</f>
        <v>0</v>
      </c>
      <c r="I413" s="346"/>
    </row>
    <row r="414" spans="1:11">
      <c r="A414" s="597"/>
      <c r="B414" s="596"/>
      <c r="C414" s="598"/>
      <c r="D414" s="593"/>
      <c r="E414" s="593"/>
      <c r="F414" s="593"/>
      <c r="G414" s="593"/>
      <c r="H414" s="593"/>
      <c r="I414" s="346"/>
    </row>
    <row r="415" spans="1:11">
      <c r="A415" s="599" t="s">
        <v>92</v>
      </c>
      <c r="B415" s="600"/>
      <c r="C415" s="598"/>
      <c r="D415" s="593"/>
      <c r="E415" s="593"/>
      <c r="F415" s="593"/>
      <c r="G415" s="593"/>
      <c r="H415" s="593"/>
      <c r="I415" s="346"/>
    </row>
    <row r="416" spans="1:11">
      <c r="A416" s="566" t="s">
        <v>93</v>
      </c>
      <c r="B416" s="596"/>
      <c r="C416" s="592">
        <f>'ZZZ-PG1.DBF'!H410</f>
        <v>0</v>
      </c>
      <c r="D416" s="593"/>
      <c r="E416" s="593">
        <f>'ZZZ-PG1.DBF'!I410</f>
        <v>0</v>
      </c>
      <c r="F416" s="593">
        <f>'ZZZ-PG1.DBF'!L410</f>
        <v>0</v>
      </c>
      <c r="G416" s="593">
        <f t="shared" ref="G416:G422" si="41">F416-E416</f>
        <v>0</v>
      </c>
      <c r="H416" s="593">
        <f>'ZZZ-PG1.DBF'!S410</f>
        <v>0</v>
      </c>
      <c r="I416" s="346"/>
    </row>
    <row r="417" spans="1:9">
      <c r="A417" s="601" t="s">
        <v>94</v>
      </c>
      <c r="B417" s="596"/>
      <c r="C417" s="592">
        <f>'ZZZ-PG1.DBF'!H411</f>
        <v>0</v>
      </c>
      <c r="D417" s="593"/>
      <c r="E417" s="593">
        <f>'ZZZ-PG1.DBF'!I411</f>
        <v>0</v>
      </c>
      <c r="F417" s="593">
        <f>'ZZZ-PG1.DBF'!L411</f>
        <v>0</v>
      </c>
      <c r="G417" s="593">
        <f t="shared" si="41"/>
        <v>0</v>
      </c>
      <c r="H417" s="593">
        <f>'ZZZ-PG1.DBF'!S411</f>
        <v>0</v>
      </c>
      <c r="I417" s="346"/>
    </row>
    <row r="418" spans="1:9">
      <c r="A418" s="567" t="s">
        <v>95</v>
      </c>
      <c r="B418" s="596"/>
      <c r="C418" s="592">
        <f>'ZZZ-PG1.DBF'!H412</f>
        <v>0</v>
      </c>
      <c r="D418" s="593"/>
      <c r="E418" s="593">
        <f>'ZZZ-PG1.DBF'!I412</f>
        <v>0</v>
      </c>
      <c r="F418" s="593">
        <f>'ZZZ-PG1.DBF'!L412</f>
        <v>0</v>
      </c>
      <c r="G418" s="593">
        <f t="shared" si="41"/>
        <v>0</v>
      </c>
      <c r="H418" s="593">
        <f>'ZZZ-PG1.DBF'!S412</f>
        <v>0</v>
      </c>
      <c r="I418" s="346"/>
    </row>
    <row r="419" spans="1:9">
      <c r="A419" s="225" t="s">
        <v>96</v>
      </c>
      <c r="B419" s="590"/>
      <c r="C419" s="592">
        <f>'ZZZ-PG1.DBF'!H413</f>
        <v>0</v>
      </c>
      <c r="D419" s="593"/>
      <c r="E419" s="593">
        <f>'ZZZ-PG1.DBF'!I413</f>
        <v>0</v>
      </c>
      <c r="F419" s="593">
        <f>'ZZZ-PG1.DBF'!L413</f>
        <v>0</v>
      </c>
      <c r="G419" s="593">
        <f t="shared" si="41"/>
        <v>0</v>
      </c>
      <c r="H419" s="593">
        <f>'ZZZ-PG1.DBF'!S413</f>
        <v>0</v>
      </c>
      <c r="I419" s="346"/>
    </row>
    <row r="420" spans="1:9">
      <c r="A420" s="225" t="s">
        <v>97</v>
      </c>
      <c r="B420" s="590"/>
      <c r="C420" s="592">
        <f>'ZZZ-PG1.DBF'!H414</f>
        <v>0</v>
      </c>
      <c r="D420" s="593"/>
      <c r="E420" s="593">
        <f>'ZZZ-PG1.DBF'!I414</f>
        <v>0</v>
      </c>
      <c r="F420" s="593">
        <f>'ZZZ-PG1.DBF'!L414</f>
        <v>0</v>
      </c>
      <c r="G420" s="593">
        <f t="shared" si="41"/>
        <v>0</v>
      </c>
      <c r="H420" s="593">
        <f>'ZZZ-PG1.DBF'!S414</f>
        <v>0</v>
      </c>
      <c r="I420" s="346"/>
    </row>
    <row r="421" spans="1:9">
      <c r="A421" s="569" t="s">
        <v>474</v>
      </c>
      <c r="B421" s="590"/>
      <c r="C421" s="592">
        <f>'ZZZ-PG1.DBF'!H415</f>
        <v>0</v>
      </c>
      <c r="D421" s="593"/>
      <c r="E421" s="593">
        <f>'ZZZ-PG1.DBF'!I415</f>
        <v>0</v>
      </c>
      <c r="F421" s="593">
        <f>'ZZZ-PG1.DBF'!L415</f>
        <v>0</v>
      </c>
      <c r="G421" s="593">
        <f t="shared" si="41"/>
        <v>0</v>
      </c>
      <c r="H421" s="593">
        <f>'ZZZ-PG1.DBF'!S415</f>
        <v>0</v>
      </c>
      <c r="I421" s="346"/>
    </row>
    <row r="422" spans="1:9">
      <c r="A422" s="589" t="s">
        <v>98</v>
      </c>
      <c r="B422" s="590"/>
      <c r="C422" s="592">
        <f>'ZZZ-PG1.DBF'!H416</f>
        <v>0</v>
      </c>
      <c r="D422" s="594"/>
      <c r="E422" s="594">
        <f>'ZZZ-PG1.DBF'!I416</f>
        <v>0</v>
      </c>
      <c r="F422" s="594">
        <f>'ZZZ-PG1.DBF'!L416</f>
        <v>0</v>
      </c>
      <c r="G422" s="594">
        <f t="shared" si="41"/>
        <v>0</v>
      </c>
      <c r="H422" s="594">
        <f>'ZZZ-PG1.DBF'!S416</f>
        <v>0</v>
      </c>
      <c r="I422" s="346"/>
    </row>
    <row r="423" spans="1:9">
      <c r="A423" s="589"/>
      <c r="B423" s="590"/>
      <c r="C423" s="592"/>
      <c r="D423" s="593"/>
      <c r="E423" s="593"/>
      <c r="F423" s="593"/>
      <c r="G423" s="593"/>
      <c r="H423" s="593"/>
      <c r="I423" s="346"/>
    </row>
    <row r="424" spans="1:9">
      <c r="A424" s="564" t="s">
        <v>68</v>
      </c>
      <c r="B424" s="591"/>
      <c r="C424" s="592"/>
      <c r="D424" s="593"/>
      <c r="E424" s="593"/>
      <c r="F424" s="593"/>
      <c r="G424" s="593"/>
      <c r="H424" s="593"/>
      <c r="I424" s="346"/>
    </row>
    <row r="425" spans="1:9">
      <c r="A425" s="225" t="s">
        <v>99</v>
      </c>
      <c r="B425" s="590"/>
      <c r="C425" s="592">
        <f>'ZZZ-PG1.DBF'!H419</f>
        <v>0</v>
      </c>
      <c r="D425" s="593"/>
      <c r="E425" s="593">
        <f>'ZZZ-PG1.DBF'!I419</f>
        <v>0</v>
      </c>
      <c r="F425" s="593">
        <f>'ZZZ-PG1.DBF'!L419</f>
        <v>0</v>
      </c>
      <c r="G425" s="593">
        <f t="shared" ref="G425:G431" si="42">F425-E425</f>
        <v>0</v>
      </c>
      <c r="H425" s="593">
        <f>'ZZZ-PG1.DBF'!S419</f>
        <v>0</v>
      </c>
      <c r="I425" s="346"/>
    </row>
    <row r="426" spans="1:9">
      <c r="A426" s="225" t="s">
        <v>100</v>
      </c>
      <c r="B426" s="590"/>
      <c r="C426" s="592">
        <f>'ZZZ-PG1.DBF'!H420</f>
        <v>0</v>
      </c>
      <c r="D426" s="593"/>
      <c r="E426" s="593">
        <f>'ZZZ-PG1.DBF'!I420</f>
        <v>0</v>
      </c>
      <c r="F426" s="593">
        <f>'ZZZ-PG1.DBF'!L420</f>
        <v>0</v>
      </c>
      <c r="G426" s="593">
        <f t="shared" si="42"/>
        <v>0</v>
      </c>
      <c r="H426" s="593">
        <f>'ZZZ-PG1.DBF'!S420</f>
        <v>0</v>
      </c>
      <c r="I426" s="346"/>
    </row>
    <row r="427" spans="1:9">
      <c r="A427" s="225" t="s">
        <v>101</v>
      </c>
      <c r="B427" s="590"/>
      <c r="C427" s="592">
        <f>'ZZZ-PG1.DBF'!H421</f>
        <v>0</v>
      </c>
      <c r="D427" s="593"/>
      <c r="E427" s="593">
        <f>'ZZZ-PG1.DBF'!I421</f>
        <v>0</v>
      </c>
      <c r="F427" s="593">
        <f>'ZZZ-PG1.DBF'!L421</f>
        <v>0</v>
      </c>
      <c r="G427" s="593">
        <f t="shared" si="42"/>
        <v>0</v>
      </c>
      <c r="H427" s="593">
        <f>'ZZZ-PG1.DBF'!S421</f>
        <v>0</v>
      </c>
      <c r="I427" s="346"/>
    </row>
    <row r="428" spans="1:9">
      <c r="A428" s="569" t="s">
        <v>476</v>
      </c>
      <c r="B428" s="590"/>
      <c r="C428" s="592">
        <f>'ZZZ-PG1.DBF'!H422</f>
        <v>0</v>
      </c>
      <c r="D428" s="593"/>
      <c r="E428" s="593">
        <f>'ZZZ-PG1.DBF'!I422</f>
        <v>0</v>
      </c>
      <c r="F428" s="593">
        <f>'ZZZ-PG1.DBF'!L422</f>
        <v>0</v>
      </c>
      <c r="G428" s="593">
        <f t="shared" si="42"/>
        <v>0</v>
      </c>
      <c r="H428" s="593">
        <f>'ZZZ-PG1.DBF'!S422</f>
        <v>0</v>
      </c>
      <c r="I428" s="346"/>
    </row>
    <row r="429" spans="1:9">
      <c r="A429" s="569" t="s">
        <v>585</v>
      </c>
      <c r="B429" s="590"/>
      <c r="C429" s="592">
        <f>'ZZZ-PG1.DBF'!H423</f>
        <v>0</v>
      </c>
      <c r="D429" s="593"/>
      <c r="E429" s="593">
        <f>'ZZZ-PG1.DBF'!I423</f>
        <v>0</v>
      </c>
      <c r="F429" s="593">
        <f>'ZZZ-PG1.DBF'!L423</f>
        <v>0</v>
      </c>
      <c r="G429" s="593">
        <f t="shared" si="42"/>
        <v>0</v>
      </c>
      <c r="H429" s="593">
        <f>'ZZZ-PG1.DBF'!S423</f>
        <v>0</v>
      </c>
      <c r="I429" s="346"/>
    </row>
    <row r="430" spans="1:9">
      <c r="A430" s="569" t="s">
        <v>477</v>
      </c>
      <c r="B430" s="590"/>
      <c r="C430" s="592">
        <f>'ZZZ-PG1.DBF'!H424</f>
        <v>0</v>
      </c>
      <c r="D430" s="593"/>
      <c r="E430" s="593">
        <f>'ZZZ-PG1.DBF'!I424</f>
        <v>0</v>
      </c>
      <c r="F430" s="593">
        <f>'ZZZ-PG1.DBF'!L424</f>
        <v>0</v>
      </c>
      <c r="G430" s="593">
        <f t="shared" si="42"/>
        <v>0</v>
      </c>
      <c r="H430" s="593">
        <f>'ZZZ-PG1.DBF'!S424</f>
        <v>0</v>
      </c>
      <c r="I430" s="346"/>
    </row>
    <row r="431" spans="1:9">
      <c r="A431" s="589" t="s">
        <v>102</v>
      </c>
      <c r="B431" s="590"/>
      <c r="C431" s="592">
        <f>'ZZZ-PG1.DBF'!H425</f>
        <v>0</v>
      </c>
      <c r="D431" s="594"/>
      <c r="E431" s="594">
        <f>'ZZZ-PG1.DBF'!I425</f>
        <v>0</v>
      </c>
      <c r="F431" s="594">
        <f>'ZZZ-PG1.DBF'!L425</f>
        <v>0</v>
      </c>
      <c r="G431" s="594">
        <f t="shared" si="42"/>
        <v>0</v>
      </c>
      <c r="H431" s="594">
        <f>'ZZZ-PG1.DBF'!S425</f>
        <v>0</v>
      </c>
      <c r="I431" s="346"/>
    </row>
    <row r="432" spans="1:9">
      <c r="A432" s="589"/>
      <c r="B432" s="590"/>
      <c r="C432" s="592"/>
      <c r="D432" s="603"/>
      <c r="E432" s="593"/>
      <c r="F432" s="593"/>
      <c r="G432" s="593"/>
      <c r="H432" s="593"/>
      <c r="I432" s="346"/>
    </row>
    <row r="433" spans="1:9">
      <c r="A433" s="564" t="s">
        <v>69</v>
      </c>
      <c r="B433" s="591"/>
      <c r="C433" s="592"/>
      <c r="D433" s="603"/>
      <c r="E433" s="593"/>
      <c r="F433" s="593"/>
      <c r="G433" s="593"/>
      <c r="H433" s="593"/>
      <c r="I433" s="346"/>
    </row>
    <row r="434" spans="1:9">
      <c r="A434" s="225" t="s">
        <v>103</v>
      </c>
      <c r="B434" s="590"/>
      <c r="C434" s="592">
        <f>'ZZZ-PG1.DBF'!H428</f>
        <v>0</v>
      </c>
      <c r="D434" s="593"/>
      <c r="E434" s="593">
        <f>'ZZZ-PG1.DBF'!I428</f>
        <v>0</v>
      </c>
      <c r="F434" s="593">
        <f>'ZZZ-PG1.DBF'!L428</f>
        <v>0</v>
      </c>
      <c r="G434" s="593">
        <f t="shared" ref="G434:G443" si="43">F434-E434</f>
        <v>0</v>
      </c>
      <c r="H434" s="593">
        <f>'ZZZ-PG1.DBF'!S428</f>
        <v>0</v>
      </c>
      <c r="I434" s="346"/>
    </row>
    <row r="435" spans="1:9">
      <c r="A435" s="225" t="s">
        <v>104</v>
      </c>
      <c r="B435" s="590"/>
      <c r="C435" s="592">
        <f>'ZZZ-PG1.DBF'!H429</f>
        <v>0</v>
      </c>
      <c r="D435" s="593"/>
      <c r="E435" s="593">
        <f>'ZZZ-PG1.DBF'!I429</f>
        <v>0</v>
      </c>
      <c r="F435" s="593">
        <f>'ZZZ-PG1.DBF'!L429</f>
        <v>0</v>
      </c>
      <c r="G435" s="593">
        <f t="shared" si="43"/>
        <v>0</v>
      </c>
      <c r="H435" s="593">
        <f>'ZZZ-PG1.DBF'!S429</f>
        <v>0</v>
      </c>
      <c r="I435" s="346"/>
    </row>
    <row r="436" spans="1:9">
      <c r="A436" s="225" t="s">
        <v>105</v>
      </c>
      <c r="B436" s="590"/>
      <c r="C436" s="592">
        <f>'ZZZ-PG1.DBF'!H430</f>
        <v>0</v>
      </c>
      <c r="D436" s="593"/>
      <c r="E436" s="593">
        <f>'ZZZ-PG1.DBF'!I430</f>
        <v>0</v>
      </c>
      <c r="F436" s="593">
        <f>'ZZZ-PG1.DBF'!L430</f>
        <v>0</v>
      </c>
      <c r="G436" s="593">
        <f t="shared" si="43"/>
        <v>0</v>
      </c>
      <c r="H436" s="593">
        <f>'ZZZ-PG1.DBF'!S430</f>
        <v>0</v>
      </c>
      <c r="I436" s="346"/>
    </row>
    <row r="437" spans="1:9">
      <c r="A437" s="225" t="s">
        <v>106</v>
      </c>
      <c r="B437" s="590"/>
      <c r="C437" s="592">
        <f>'ZZZ-PG1.DBF'!H431</f>
        <v>0</v>
      </c>
      <c r="D437" s="593"/>
      <c r="E437" s="593">
        <f>'ZZZ-PG1.DBF'!I431</f>
        <v>0</v>
      </c>
      <c r="F437" s="593">
        <f>'ZZZ-PG1.DBF'!L431</f>
        <v>0</v>
      </c>
      <c r="G437" s="593">
        <f t="shared" si="43"/>
        <v>0</v>
      </c>
      <c r="H437" s="593">
        <f>'ZZZ-PG1.DBF'!S431</f>
        <v>0</v>
      </c>
      <c r="I437" s="346"/>
    </row>
    <row r="438" spans="1:9">
      <c r="A438" s="569" t="s">
        <v>586</v>
      </c>
      <c r="B438" s="590"/>
      <c r="C438" s="592">
        <f>'ZZZ-PG1.DBF'!H432</f>
        <v>0</v>
      </c>
      <c r="D438" s="593"/>
      <c r="E438" s="593">
        <f>'ZZZ-PG1.DBF'!I432</f>
        <v>0</v>
      </c>
      <c r="F438" s="593">
        <f>'ZZZ-PG1.DBF'!L432</f>
        <v>0</v>
      </c>
      <c r="G438" s="593">
        <f t="shared" si="43"/>
        <v>0</v>
      </c>
      <c r="H438" s="593">
        <f>'ZZZ-PG1.DBF'!S432</f>
        <v>0</v>
      </c>
      <c r="I438" s="346"/>
    </row>
    <row r="439" spans="1:9">
      <c r="A439" s="225" t="s">
        <v>379</v>
      </c>
      <c r="B439" s="590"/>
      <c r="C439" s="592">
        <f>'ZZZ-PG1.DBF'!H433</f>
        <v>0</v>
      </c>
      <c r="D439" s="593"/>
      <c r="E439" s="593">
        <f>'ZZZ-PG1.DBF'!I433</f>
        <v>0</v>
      </c>
      <c r="F439" s="593">
        <f>'ZZZ-PG1.DBF'!L433</f>
        <v>0</v>
      </c>
      <c r="G439" s="593">
        <f t="shared" si="43"/>
        <v>0</v>
      </c>
      <c r="H439" s="593">
        <f>'ZZZ-PG1.DBF'!S433</f>
        <v>0</v>
      </c>
      <c r="I439" s="346"/>
    </row>
    <row r="440" spans="1:9">
      <c r="A440" s="569" t="s">
        <v>590</v>
      </c>
      <c r="B440" s="590"/>
      <c r="C440" s="592">
        <f>'ZZZ-PG1.DBF'!H434</f>
        <v>0</v>
      </c>
      <c r="D440" s="593"/>
      <c r="E440" s="593">
        <f>'ZZZ-PG1.DBF'!I434</f>
        <v>0</v>
      </c>
      <c r="F440" s="593">
        <f>'ZZZ-PG1.DBF'!L434</f>
        <v>0</v>
      </c>
      <c r="G440" s="593">
        <f t="shared" si="43"/>
        <v>0</v>
      </c>
      <c r="H440" s="593">
        <f>'ZZZ-PG1.DBF'!S434</f>
        <v>0</v>
      </c>
      <c r="I440" s="346"/>
    </row>
    <row r="441" spans="1:9">
      <c r="A441" s="571" t="s">
        <v>589</v>
      </c>
      <c r="B441" s="604"/>
      <c r="C441" s="592">
        <f>'ZZZ-PG1.DBF'!H435</f>
        <v>0</v>
      </c>
      <c r="D441" s="593"/>
      <c r="E441" s="593">
        <f>'ZZZ-PG1.DBF'!I435</f>
        <v>0</v>
      </c>
      <c r="F441" s="593">
        <f>'ZZZ-PG1.DBF'!L435</f>
        <v>0</v>
      </c>
      <c r="G441" s="593">
        <f t="shared" si="43"/>
        <v>0</v>
      </c>
      <c r="H441" s="593">
        <f>'ZZZ-PG1.DBF'!S435</f>
        <v>0</v>
      </c>
      <c r="I441" s="346"/>
    </row>
    <row r="442" spans="1:9">
      <c r="A442" s="572" t="s">
        <v>361</v>
      </c>
      <c r="B442" s="605"/>
      <c r="C442" s="592">
        <f>'ZZZ-PG1.DBF'!H436</f>
        <v>0</v>
      </c>
      <c r="D442" s="593"/>
      <c r="E442" s="593">
        <f>'ZZZ-PG1.DBF'!I436</f>
        <v>0</v>
      </c>
      <c r="F442" s="593">
        <f>'ZZZ-PG1.DBF'!L436</f>
        <v>0</v>
      </c>
      <c r="G442" s="593">
        <f t="shared" si="43"/>
        <v>0</v>
      </c>
      <c r="H442" s="593">
        <f>'ZZZ-PG1.DBF'!S436</f>
        <v>0</v>
      </c>
      <c r="I442" s="346"/>
    </row>
    <row r="443" spans="1:9">
      <c r="A443" s="589" t="s">
        <v>216</v>
      </c>
      <c r="B443" s="590"/>
      <c r="C443" s="606">
        <f>'ZZZ-PG1.DBF'!H437</f>
        <v>0</v>
      </c>
      <c r="D443" s="594"/>
      <c r="E443" s="594">
        <f>'ZZZ-PG1.DBF'!I437</f>
        <v>0</v>
      </c>
      <c r="F443" s="594">
        <f>'ZZZ-PG1.DBF'!L437</f>
        <v>0</v>
      </c>
      <c r="G443" s="594">
        <f t="shared" si="43"/>
        <v>0</v>
      </c>
      <c r="H443" s="594">
        <f>'ZZZ-PG1.DBF'!S437</f>
        <v>0</v>
      </c>
      <c r="I443" s="346"/>
    </row>
    <row r="444" spans="1:9" ht="15.75" thickBot="1">
      <c r="A444" s="589" t="s">
        <v>334</v>
      </c>
      <c r="B444" s="590"/>
      <c r="C444" s="607">
        <f>'ZZZ-PG1.DBF'!H438</f>
        <v>0</v>
      </c>
      <c r="D444" s="608"/>
      <c r="E444" s="608">
        <f>'ZZZ-PG1.DBF'!I438</f>
        <v>0</v>
      </c>
      <c r="F444" s="608">
        <f>'ZZZ-PG1.DBF'!L438</f>
        <v>0</v>
      </c>
      <c r="G444" s="608">
        <f>F444-E444</f>
        <v>0</v>
      </c>
      <c r="H444" s="608">
        <f>'ZZZ-PG1.DBF'!S438</f>
        <v>0</v>
      </c>
      <c r="I444" s="346"/>
    </row>
    <row r="445" spans="1:9" ht="30">
      <c r="A445" s="589" t="s">
        <v>770</v>
      </c>
      <c r="B445" s="590" t="s">
        <v>671</v>
      </c>
      <c r="C445" s="592"/>
      <c r="D445" s="593"/>
      <c r="E445" s="593"/>
      <c r="F445" s="593"/>
      <c r="G445" s="593"/>
      <c r="H445" s="593"/>
      <c r="I445" s="346"/>
    </row>
    <row r="446" spans="1:9">
      <c r="A446" s="564" t="s">
        <v>70</v>
      </c>
      <c r="B446" s="591"/>
      <c r="C446" s="592"/>
      <c r="D446" s="593"/>
      <c r="E446" s="593"/>
      <c r="F446" s="593"/>
      <c r="G446" s="593"/>
      <c r="H446" s="593"/>
      <c r="I446" s="346"/>
    </row>
    <row r="447" spans="1:9">
      <c r="A447" s="225" t="s">
        <v>107</v>
      </c>
      <c r="B447" s="590"/>
      <c r="C447" s="592">
        <f>'ZZZ-PG1.DBF'!H441</f>
        <v>0</v>
      </c>
      <c r="D447" s="593"/>
      <c r="E447" s="593">
        <f>'ZZZ-PG1.DBF'!I441</f>
        <v>0</v>
      </c>
      <c r="F447" s="593">
        <f>'ZZZ-PG1.DBF'!L441</f>
        <v>0</v>
      </c>
      <c r="G447" s="593">
        <f t="shared" ref="G447:G455" si="44">F447-E447</f>
        <v>0</v>
      </c>
      <c r="H447" s="593">
        <f>'ZZZ-PG1.DBF'!S441</f>
        <v>0</v>
      </c>
      <c r="I447" s="346"/>
    </row>
    <row r="448" spans="1:9">
      <c r="A448" s="569" t="s">
        <v>588</v>
      </c>
      <c r="B448" s="590"/>
      <c r="C448" s="592">
        <f>'ZZZ-PG1.DBF'!H442</f>
        <v>0</v>
      </c>
      <c r="D448" s="593"/>
      <c r="E448" s="593">
        <f>'ZZZ-PG1.DBF'!I442</f>
        <v>0</v>
      </c>
      <c r="F448" s="593">
        <f>'ZZZ-PG1.DBF'!L442</f>
        <v>0</v>
      </c>
      <c r="G448" s="593">
        <f t="shared" si="44"/>
        <v>0</v>
      </c>
      <c r="H448" s="593">
        <f>'ZZZ-PG1.DBF'!S442</f>
        <v>0</v>
      </c>
      <c r="I448" s="346"/>
    </row>
    <row r="449" spans="1:9">
      <c r="A449" s="225" t="s">
        <v>108</v>
      </c>
      <c r="B449" s="590"/>
      <c r="C449" s="592">
        <f>'ZZZ-PG1.DBF'!H443</f>
        <v>0</v>
      </c>
      <c r="D449" s="593"/>
      <c r="E449" s="593">
        <f>'ZZZ-PG1.DBF'!I443</f>
        <v>0</v>
      </c>
      <c r="F449" s="593">
        <f>'ZZZ-PG1.DBF'!L443</f>
        <v>0</v>
      </c>
      <c r="G449" s="593">
        <f t="shared" si="44"/>
        <v>0</v>
      </c>
      <c r="H449" s="593">
        <f>'ZZZ-PG1.DBF'!S443</f>
        <v>0</v>
      </c>
      <c r="I449" s="346"/>
    </row>
    <row r="450" spans="1:9">
      <c r="A450" s="225" t="s">
        <v>109</v>
      </c>
      <c r="B450" s="590"/>
      <c r="C450" s="592">
        <f>'ZZZ-PG1.DBF'!H444</f>
        <v>0</v>
      </c>
      <c r="D450" s="593"/>
      <c r="E450" s="593">
        <f>'ZZZ-PG1.DBF'!I444</f>
        <v>0</v>
      </c>
      <c r="F450" s="593">
        <f>'ZZZ-PG1.DBF'!L444</f>
        <v>0</v>
      </c>
      <c r="G450" s="593">
        <f t="shared" si="44"/>
        <v>0</v>
      </c>
      <c r="H450" s="593">
        <f>'ZZZ-PG1.DBF'!S444</f>
        <v>0</v>
      </c>
      <c r="I450" s="346"/>
    </row>
    <row r="451" spans="1:9">
      <c r="A451" s="225" t="s">
        <v>110</v>
      </c>
      <c r="B451" s="590"/>
      <c r="C451" s="592">
        <f>'ZZZ-PG1.DBF'!H445</f>
        <v>0</v>
      </c>
      <c r="D451" s="593"/>
      <c r="E451" s="593">
        <f>'ZZZ-PG1.DBF'!I445</f>
        <v>0</v>
      </c>
      <c r="F451" s="593">
        <f>'ZZZ-PG1.DBF'!L445</f>
        <v>0</v>
      </c>
      <c r="G451" s="593">
        <f t="shared" si="44"/>
        <v>0</v>
      </c>
      <c r="H451" s="593">
        <f>'ZZZ-PG1.DBF'!S445</f>
        <v>0</v>
      </c>
      <c r="I451" s="346"/>
    </row>
    <row r="452" spans="1:9">
      <c r="A452" s="225" t="s">
        <v>111</v>
      </c>
      <c r="B452" s="590"/>
      <c r="C452" s="592">
        <f>'ZZZ-PG1.DBF'!H446</f>
        <v>0</v>
      </c>
      <c r="D452" s="593"/>
      <c r="E452" s="593">
        <f>'ZZZ-PG1.DBF'!I446</f>
        <v>0</v>
      </c>
      <c r="F452" s="593">
        <f>'ZZZ-PG1.DBF'!L446</f>
        <v>0</v>
      </c>
      <c r="G452" s="593">
        <f t="shared" si="44"/>
        <v>0</v>
      </c>
      <c r="H452" s="593">
        <f>'ZZZ-PG1.DBF'!S446</f>
        <v>0</v>
      </c>
      <c r="I452" s="346"/>
    </row>
    <row r="453" spans="1:9">
      <c r="A453" s="569" t="s">
        <v>591</v>
      </c>
      <c r="B453" s="590"/>
      <c r="C453" s="592">
        <f>'ZZZ-PG1.DBF'!H447</f>
        <v>0</v>
      </c>
      <c r="D453" s="593"/>
      <c r="E453" s="593">
        <f>'ZZZ-PG1.DBF'!I447</f>
        <v>0</v>
      </c>
      <c r="F453" s="593">
        <f>'ZZZ-PG1.DBF'!L447</f>
        <v>0</v>
      </c>
      <c r="G453" s="593">
        <f t="shared" si="44"/>
        <v>0</v>
      </c>
      <c r="H453" s="593">
        <f>'ZZZ-PG1.DBF'!S447</f>
        <v>0</v>
      </c>
      <c r="I453" s="346"/>
    </row>
    <row r="454" spans="1:9">
      <c r="A454" s="569" t="s">
        <v>592</v>
      </c>
      <c r="B454" s="590"/>
      <c r="C454" s="592">
        <f>'ZZZ-PG1.DBF'!H448</f>
        <v>0</v>
      </c>
      <c r="D454" s="593"/>
      <c r="E454" s="593">
        <f>'ZZZ-PG1.DBF'!I448</f>
        <v>0</v>
      </c>
      <c r="F454" s="593">
        <f>'ZZZ-PG1.DBF'!L448</f>
        <v>0</v>
      </c>
      <c r="G454" s="593">
        <f t="shared" si="44"/>
        <v>0</v>
      </c>
      <c r="H454" s="593">
        <f>'ZZZ-PG1.DBF'!S448</f>
        <v>0</v>
      </c>
      <c r="I454" s="346"/>
    </row>
    <row r="455" spans="1:9">
      <c r="A455" s="589" t="s">
        <v>112</v>
      </c>
      <c r="B455" s="590"/>
      <c r="C455" s="592">
        <f>'ZZZ-PG1.DBF'!H449</f>
        <v>0</v>
      </c>
      <c r="D455" s="594"/>
      <c r="E455" s="594">
        <f>'ZZZ-PG1.DBF'!I449</f>
        <v>0</v>
      </c>
      <c r="F455" s="594">
        <f>'ZZZ-PG1.DBF'!L449</f>
        <v>0</v>
      </c>
      <c r="G455" s="594">
        <f t="shared" si="44"/>
        <v>0</v>
      </c>
      <c r="H455" s="594">
        <f>'ZZZ-PG1.DBF'!S449</f>
        <v>0</v>
      </c>
      <c r="I455" s="346"/>
    </row>
    <row r="456" spans="1:9">
      <c r="A456" s="589"/>
      <c r="B456" s="590"/>
      <c r="C456" s="592"/>
      <c r="D456" s="593"/>
      <c r="E456" s="593"/>
      <c r="F456" s="593"/>
      <c r="G456" s="593"/>
      <c r="H456" s="593"/>
      <c r="I456" s="346"/>
    </row>
    <row r="457" spans="1:9">
      <c r="A457" s="564" t="s">
        <v>575</v>
      </c>
      <c r="B457" s="591"/>
      <c r="C457" s="592"/>
      <c r="D457" s="593"/>
      <c r="E457" s="593"/>
      <c r="F457" s="593"/>
      <c r="G457" s="593"/>
      <c r="H457" s="593"/>
      <c r="I457" s="346"/>
    </row>
    <row r="458" spans="1:9">
      <c r="A458" s="225" t="s">
        <v>113</v>
      </c>
      <c r="B458" s="590"/>
      <c r="C458" s="592">
        <f>'ZZZ-PG1.DBF'!H452</f>
        <v>0</v>
      </c>
      <c r="D458" s="593"/>
      <c r="E458" s="593">
        <f>'ZZZ-PG1.DBF'!I452</f>
        <v>0</v>
      </c>
      <c r="F458" s="593">
        <f>'ZZZ-PG1.DBF'!L452</f>
        <v>0</v>
      </c>
      <c r="G458" s="593">
        <f t="shared" ref="G458:G461" si="45">F458-E458</f>
        <v>0</v>
      </c>
      <c r="H458" s="593">
        <f>'ZZZ-PG1.DBF'!S452</f>
        <v>0</v>
      </c>
      <c r="I458" s="346"/>
    </row>
    <row r="459" spans="1:9">
      <c r="A459" s="569" t="s">
        <v>479</v>
      </c>
      <c r="B459" s="590"/>
      <c r="C459" s="592">
        <f>'ZZZ-PG1.DBF'!H453</f>
        <v>0</v>
      </c>
      <c r="D459" s="593"/>
      <c r="E459" s="593">
        <f>'ZZZ-PG1.DBF'!I453</f>
        <v>0</v>
      </c>
      <c r="F459" s="593">
        <f>'ZZZ-PG1.DBF'!L453</f>
        <v>0</v>
      </c>
      <c r="G459" s="593">
        <f t="shared" si="45"/>
        <v>0</v>
      </c>
      <c r="H459" s="593">
        <f>'ZZZ-PG1.DBF'!S453</f>
        <v>0</v>
      </c>
      <c r="I459" s="346"/>
    </row>
    <row r="460" spans="1:9">
      <c r="A460" s="569" t="s">
        <v>593</v>
      </c>
      <c r="B460" s="590"/>
      <c r="C460" s="592">
        <f>'ZZZ-PG1.DBF'!H454</f>
        <v>0</v>
      </c>
      <c r="D460" s="593"/>
      <c r="E460" s="593">
        <f>'ZZZ-PG1.DBF'!I454</f>
        <v>0</v>
      </c>
      <c r="F460" s="593">
        <f>'ZZZ-PG1.DBF'!L454</f>
        <v>0</v>
      </c>
      <c r="G460" s="593">
        <f t="shared" si="45"/>
        <v>0</v>
      </c>
      <c r="H460" s="593">
        <f>'ZZZ-PG1.DBF'!S454</f>
        <v>0</v>
      </c>
      <c r="I460" s="346"/>
    </row>
    <row r="461" spans="1:9">
      <c r="A461" s="589" t="s">
        <v>112</v>
      </c>
      <c r="B461" s="590"/>
      <c r="C461" s="606">
        <f>'ZZZ-PG1.DBF'!H455</f>
        <v>0</v>
      </c>
      <c r="D461" s="594"/>
      <c r="E461" s="594">
        <f>'ZZZ-PG1.DBF'!I455</f>
        <v>0</v>
      </c>
      <c r="F461" s="594">
        <f>'ZZZ-PG1.DBF'!L455</f>
        <v>0</v>
      </c>
      <c r="G461" s="594">
        <f t="shared" si="45"/>
        <v>0</v>
      </c>
      <c r="H461" s="594">
        <f>'ZZZ-PG1.DBF'!S455</f>
        <v>0</v>
      </c>
      <c r="I461" s="346"/>
    </row>
    <row r="462" spans="1:9">
      <c r="A462" s="589"/>
      <c r="B462" s="590"/>
      <c r="C462" s="592"/>
      <c r="D462" s="593"/>
      <c r="E462" s="593"/>
      <c r="F462" s="593"/>
      <c r="G462" s="593"/>
      <c r="H462" s="593"/>
      <c r="I462" s="346"/>
    </row>
    <row r="463" spans="1:9" ht="15.75" thickBot="1">
      <c r="A463" s="589" t="s">
        <v>605</v>
      </c>
      <c r="B463" s="590"/>
      <c r="C463" s="607">
        <f>'ZZZ-PG1.DBF'!H457</f>
        <v>0</v>
      </c>
      <c r="D463" s="608"/>
      <c r="E463" s="608">
        <f>'ZZZ-PG1.DBF'!I457</f>
        <v>0</v>
      </c>
      <c r="F463" s="608">
        <f>'ZZZ-PG1.DBF'!L457</f>
        <v>0</v>
      </c>
      <c r="G463" s="608">
        <f>F463-E463</f>
        <v>0</v>
      </c>
      <c r="H463" s="608">
        <f>'ZZZ-PG1.DBF'!S457</f>
        <v>0</v>
      </c>
      <c r="I463" s="346"/>
    </row>
    <row r="464" spans="1:9">
      <c r="A464" s="225"/>
      <c r="B464" s="590"/>
      <c r="C464" s="592"/>
      <c r="D464" s="593"/>
      <c r="E464" s="593"/>
      <c r="F464" s="593"/>
      <c r="G464" s="593"/>
      <c r="H464" s="593"/>
      <c r="I464" s="346"/>
    </row>
    <row r="465" spans="1:9">
      <c r="A465" s="564" t="s">
        <v>3</v>
      </c>
      <c r="B465" s="591"/>
      <c r="C465" s="592"/>
      <c r="D465" s="593"/>
      <c r="E465" s="593"/>
      <c r="F465" s="593"/>
      <c r="G465" s="593"/>
      <c r="H465" s="593"/>
      <c r="I465" s="346"/>
    </row>
    <row r="466" spans="1:9">
      <c r="A466" s="225"/>
      <c r="B466" s="590"/>
      <c r="C466" s="592"/>
      <c r="D466" s="593"/>
      <c r="E466" s="593"/>
      <c r="F466" s="593"/>
      <c r="G466" s="593"/>
      <c r="H466" s="593"/>
      <c r="I466" s="346"/>
    </row>
    <row r="467" spans="1:9">
      <c r="A467" s="610" t="s">
        <v>114</v>
      </c>
      <c r="B467" s="611"/>
      <c r="C467" s="592"/>
      <c r="D467" s="593"/>
      <c r="E467" s="593"/>
      <c r="F467" s="593"/>
      <c r="G467" s="593"/>
      <c r="H467" s="593"/>
      <c r="I467" s="346"/>
    </row>
    <row r="468" spans="1:9">
      <c r="A468" s="610"/>
      <c r="B468" s="611"/>
      <c r="C468" s="592"/>
      <c r="D468" s="593"/>
      <c r="E468" s="593"/>
      <c r="F468" s="593"/>
      <c r="G468" s="593"/>
      <c r="H468" s="593"/>
      <c r="I468" s="346"/>
    </row>
    <row r="469" spans="1:9">
      <c r="A469" s="589" t="s">
        <v>319</v>
      </c>
      <c r="B469" s="590" t="s">
        <v>672</v>
      </c>
      <c r="C469" s="592"/>
      <c r="D469" s="593"/>
      <c r="E469" s="593"/>
      <c r="F469" s="593"/>
      <c r="G469" s="593"/>
      <c r="H469" s="593"/>
      <c r="I469" s="346"/>
    </row>
    <row r="470" spans="1:9">
      <c r="A470" s="225" t="s">
        <v>115</v>
      </c>
      <c r="B470" s="590"/>
      <c r="C470" s="592">
        <f>'ZZZ-PG1.DBF'!H464</f>
        <v>0</v>
      </c>
      <c r="D470" s="593"/>
      <c r="E470" s="593">
        <f>'ZZZ-PG1.DBF'!I464</f>
        <v>0</v>
      </c>
      <c r="F470" s="593">
        <f>'ZZZ-PG1.DBF'!L464</f>
        <v>0</v>
      </c>
      <c r="G470" s="593">
        <f t="shared" ref="G470:G476" si="46">F470-E470</f>
        <v>0</v>
      </c>
      <c r="H470" s="593">
        <f>'ZZZ-PG1.DBF'!S464</f>
        <v>0</v>
      </c>
      <c r="I470" s="346"/>
    </row>
    <row r="471" spans="1:9">
      <c r="A471" s="225" t="s">
        <v>116</v>
      </c>
      <c r="B471" s="590"/>
      <c r="C471" s="592">
        <f>'ZZZ-PG1.DBF'!H465</f>
        <v>0</v>
      </c>
      <c r="D471" s="593"/>
      <c r="E471" s="593">
        <f>'ZZZ-PG1.DBF'!I465</f>
        <v>0</v>
      </c>
      <c r="F471" s="593">
        <f>'ZZZ-PG1.DBF'!L465</f>
        <v>0</v>
      </c>
      <c r="G471" s="593">
        <f t="shared" si="46"/>
        <v>0</v>
      </c>
      <c r="H471" s="593">
        <f>'ZZZ-PG1.DBF'!S465</f>
        <v>0</v>
      </c>
      <c r="I471" s="346"/>
    </row>
    <row r="472" spans="1:9">
      <c r="A472" s="225" t="s">
        <v>117</v>
      </c>
      <c r="B472" s="590"/>
      <c r="C472" s="592">
        <f>'ZZZ-PG1.DBF'!H466</f>
        <v>0</v>
      </c>
      <c r="D472" s="593"/>
      <c r="E472" s="593">
        <f>'ZZZ-PG1.DBF'!I466</f>
        <v>0</v>
      </c>
      <c r="F472" s="593">
        <f>'ZZZ-PG1.DBF'!L466</f>
        <v>0</v>
      </c>
      <c r="G472" s="593">
        <f t="shared" si="46"/>
        <v>0</v>
      </c>
      <c r="H472" s="593">
        <f>'ZZZ-PG1.DBF'!S466</f>
        <v>0</v>
      </c>
      <c r="I472" s="346"/>
    </row>
    <row r="473" spans="1:9">
      <c r="A473" s="292" t="s">
        <v>594</v>
      </c>
      <c r="B473" s="612"/>
      <c r="C473" s="592">
        <f>'ZZZ-PG1.DBF'!H467</f>
        <v>0</v>
      </c>
      <c r="D473" s="593"/>
      <c r="E473" s="593">
        <f>'ZZZ-PG1.DBF'!I467</f>
        <v>0</v>
      </c>
      <c r="F473" s="593">
        <f>'ZZZ-PG1.DBF'!L467</f>
        <v>0</v>
      </c>
      <c r="G473" s="593">
        <f t="shared" si="46"/>
        <v>0</v>
      </c>
      <c r="H473" s="593">
        <f>'ZZZ-PG1.DBF'!S467</f>
        <v>0</v>
      </c>
      <c r="I473" s="346"/>
    </row>
    <row r="474" spans="1:9">
      <c r="A474" s="569" t="s">
        <v>595</v>
      </c>
      <c r="B474" s="590"/>
      <c r="C474" s="592">
        <f>'ZZZ-PG1.DBF'!H468</f>
        <v>0</v>
      </c>
      <c r="D474" s="593"/>
      <c r="E474" s="593">
        <f>'ZZZ-PG1.DBF'!I468</f>
        <v>0</v>
      </c>
      <c r="F474" s="593">
        <f>'ZZZ-PG1.DBF'!L468</f>
        <v>0</v>
      </c>
      <c r="G474" s="593">
        <f t="shared" si="46"/>
        <v>0</v>
      </c>
      <c r="H474" s="593">
        <f>'ZZZ-PG1.DBF'!S468</f>
        <v>0</v>
      </c>
      <c r="I474" s="346"/>
    </row>
    <row r="475" spans="1:9">
      <c r="A475" s="569" t="s">
        <v>596</v>
      </c>
      <c r="B475" s="590"/>
      <c r="C475" s="592">
        <f>'ZZZ-PG1.DBF'!H469</f>
        <v>0</v>
      </c>
      <c r="D475" s="593"/>
      <c r="E475" s="593">
        <f>'ZZZ-PG1.DBF'!I469</f>
        <v>0</v>
      </c>
      <c r="F475" s="593">
        <f>'ZZZ-PG1.DBF'!L469</f>
        <v>0</v>
      </c>
      <c r="G475" s="593">
        <f t="shared" si="46"/>
        <v>0</v>
      </c>
      <c r="H475" s="593">
        <f>'ZZZ-PG1.DBF'!S469</f>
        <v>0</v>
      </c>
      <c r="I475" s="346"/>
    </row>
    <row r="476" spans="1:9">
      <c r="A476" s="589" t="s">
        <v>118</v>
      </c>
      <c r="B476" s="590"/>
      <c r="C476" s="592">
        <f>'ZZZ-PG1.DBF'!H470</f>
        <v>0</v>
      </c>
      <c r="D476" s="594"/>
      <c r="E476" s="594">
        <f>'ZZZ-PG1.DBF'!I470</f>
        <v>0</v>
      </c>
      <c r="F476" s="594">
        <f>'ZZZ-PG1.DBF'!L470</f>
        <v>0</v>
      </c>
      <c r="G476" s="594">
        <f t="shared" si="46"/>
        <v>0</v>
      </c>
      <c r="H476" s="594">
        <f>'ZZZ-PG1.DBF'!S470</f>
        <v>0</v>
      </c>
      <c r="I476" s="346"/>
    </row>
    <row r="477" spans="1:9">
      <c r="A477" s="589"/>
      <c r="B477" s="590"/>
      <c r="C477" s="592"/>
      <c r="D477" s="593"/>
      <c r="E477" s="593"/>
      <c r="F477" s="593"/>
      <c r="G477" s="593"/>
      <c r="H477" s="593"/>
      <c r="I477" s="346"/>
    </row>
    <row r="478" spans="1:9">
      <c r="A478" s="589" t="s">
        <v>229</v>
      </c>
      <c r="B478" s="590" t="s">
        <v>673</v>
      </c>
      <c r="C478" s="592"/>
      <c r="D478" s="593"/>
      <c r="E478" s="593"/>
      <c r="F478" s="593"/>
      <c r="G478" s="593"/>
      <c r="H478" s="593"/>
      <c r="I478" s="346"/>
    </row>
    <row r="479" spans="1:9">
      <c r="A479" s="225" t="s">
        <v>119</v>
      </c>
      <c r="B479" s="590"/>
      <c r="C479" s="592">
        <f>'ZZZ-PG1.DBF'!H473</f>
        <v>0</v>
      </c>
      <c r="D479" s="593"/>
      <c r="E479" s="593">
        <f>'ZZZ-PG1.DBF'!I473</f>
        <v>0</v>
      </c>
      <c r="F479" s="593">
        <f>'ZZZ-PG1.DBF'!L473</f>
        <v>0</v>
      </c>
      <c r="G479" s="593">
        <f t="shared" ref="G479:G488" si="47">F479-E479</f>
        <v>0</v>
      </c>
      <c r="H479" s="593">
        <f>'ZZZ-PG1.DBF'!S473</f>
        <v>0</v>
      </c>
      <c r="I479" s="346"/>
    </row>
    <row r="480" spans="1:9">
      <c r="A480" s="225" t="s">
        <v>120</v>
      </c>
      <c r="B480" s="590"/>
      <c r="C480" s="592">
        <f>'ZZZ-PG1.DBF'!H474</f>
        <v>0</v>
      </c>
      <c r="D480" s="593"/>
      <c r="E480" s="593">
        <f>'ZZZ-PG1.DBF'!I474</f>
        <v>0</v>
      </c>
      <c r="F480" s="593">
        <f>'ZZZ-PG1.DBF'!L474</f>
        <v>0</v>
      </c>
      <c r="G480" s="593">
        <f t="shared" si="47"/>
        <v>0</v>
      </c>
      <c r="H480" s="593">
        <f>'ZZZ-PG1.DBF'!S474</f>
        <v>0</v>
      </c>
      <c r="I480" s="346"/>
    </row>
    <row r="481" spans="1:9">
      <c r="A481" s="225" t="s">
        <v>121</v>
      </c>
      <c r="B481" s="590"/>
      <c r="C481" s="592">
        <f>'ZZZ-PG1.DBF'!H475</f>
        <v>0</v>
      </c>
      <c r="D481" s="593"/>
      <c r="E481" s="593">
        <f>'ZZZ-PG1.DBF'!I475</f>
        <v>0</v>
      </c>
      <c r="F481" s="593">
        <f>'ZZZ-PG1.DBF'!L475</f>
        <v>0</v>
      </c>
      <c r="G481" s="593">
        <f t="shared" si="47"/>
        <v>0</v>
      </c>
      <c r="H481" s="593">
        <f>'ZZZ-PG1.DBF'!S475</f>
        <v>0</v>
      </c>
      <c r="I481" s="346"/>
    </row>
    <row r="482" spans="1:9">
      <c r="A482" s="225" t="s">
        <v>122</v>
      </c>
      <c r="B482" s="590"/>
      <c r="C482" s="592">
        <f>'ZZZ-PG1.DBF'!H476</f>
        <v>0</v>
      </c>
      <c r="D482" s="593"/>
      <c r="E482" s="593">
        <f>'ZZZ-PG1.DBF'!I476</f>
        <v>0</v>
      </c>
      <c r="F482" s="593">
        <f>'ZZZ-PG1.DBF'!L476</f>
        <v>0</v>
      </c>
      <c r="G482" s="593">
        <f t="shared" si="47"/>
        <v>0</v>
      </c>
      <c r="H482" s="593">
        <f>'ZZZ-PG1.DBF'!S476</f>
        <v>0</v>
      </c>
      <c r="I482" s="346"/>
    </row>
    <row r="483" spans="1:9">
      <c r="A483" s="225" t="s">
        <v>123</v>
      </c>
      <c r="B483" s="590"/>
      <c r="C483" s="592">
        <f>'ZZZ-PG1.DBF'!H477</f>
        <v>0</v>
      </c>
      <c r="D483" s="593"/>
      <c r="E483" s="593">
        <f>'ZZZ-PG1.DBF'!I477</f>
        <v>0</v>
      </c>
      <c r="F483" s="593">
        <f>'ZZZ-PG1.DBF'!L477</f>
        <v>0</v>
      </c>
      <c r="G483" s="593">
        <f t="shared" si="47"/>
        <v>0</v>
      </c>
      <c r="H483" s="593">
        <f>'ZZZ-PG1.DBF'!S477</f>
        <v>0</v>
      </c>
      <c r="I483" s="346"/>
    </row>
    <row r="484" spans="1:9">
      <c r="A484" s="292" t="s">
        <v>597</v>
      </c>
      <c r="B484" s="612"/>
      <c r="C484" s="592">
        <f>'ZZZ-PG1.DBF'!H478</f>
        <v>0</v>
      </c>
      <c r="D484" s="593"/>
      <c r="E484" s="593">
        <f>'ZZZ-PG1.DBF'!I478</f>
        <v>0</v>
      </c>
      <c r="F484" s="593">
        <f>'ZZZ-PG1.DBF'!L478</f>
        <v>0</v>
      </c>
      <c r="G484" s="593">
        <f t="shared" si="47"/>
        <v>0</v>
      </c>
      <c r="H484" s="593">
        <f>'ZZZ-PG1.DBF'!S478</f>
        <v>0</v>
      </c>
      <c r="I484" s="346"/>
    </row>
    <row r="485" spans="1:9">
      <c r="A485" s="569" t="s">
        <v>598</v>
      </c>
      <c r="B485" s="590"/>
      <c r="C485" s="592">
        <f>'ZZZ-PG1.DBF'!H479</f>
        <v>0</v>
      </c>
      <c r="D485" s="593"/>
      <c r="E485" s="593">
        <f>'ZZZ-PG1.DBF'!I479</f>
        <v>0</v>
      </c>
      <c r="F485" s="593">
        <f>'ZZZ-PG1.DBF'!L479</f>
        <v>0</v>
      </c>
      <c r="G485" s="593">
        <f t="shared" si="47"/>
        <v>0</v>
      </c>
      <c r="H485" s="593">
        <f>'ZZZ-PG1.DBF'!S479</f>
        <v>0</v>
      </c>
      <c r="I485" s="346"/>
    </row>
    <row r="486" spans="1:9">
      <c r="A486" s="569" t="s">
        <v>599</v>
      </c>
      <c r="B486" s="590"/>
      <c r="C486" s="592">
        <f>'ZZZ-PG1.DBF'!H480</f>
        <v>0</v>
      </c>
      <c r="D486" s="593"/>
      <c r="E486" s="593">
        <f>'ZZZ-PG1.DBF'!I480</f>
        <v>0</v>
      </c>
      <c r="F486" s="593">
        <f>'ZZZ-PG1.DBF'!L480</f>
        <v>0</v>
      </c>
      <c r="G486" s="593">
        <f t="shared" si="47"/>
        <v>0</v>
      </c>
      <c r="H486" s="593">
        <f>'ZZZ-PG1.DBF'!S480</f>
        <v>0</v>
      </c>
      <c r="I486" s="346"/>
    </row>
    <row r="487" spans="1:9">
      <c r="A487" s="569" t="s">
        <v>600</v>
      </c>
      <c r="B487" s="590"/>
      <c r="C487" s="592">
        <f>'ZZZ-PG1.DBF'!H481</f>
        <v>0</v>
      </c>
      <c r="D487" s="593"/>
      <c r="E487" s="593">
        <f>'ZZZ-PG1.DBF'!I481</f>
        <v>0</v>
      </c>
      <c r="F487" s="593">
        <f>'ZZZ-PG1.DBF'!L481</f>
        <v>0</v>
      </c>
      <c r="G487" s="593">
        <f t="shared" si="47"/>
        <v>0</v>
      </c>
      <c r="H487" s="593">
        <f>'ZZZ-PG1.DBF'!S481</f>
        <v>0</v>
      </c>
      <c r="I487" s="346"/>
    </row>
    <row r="488" spans="1:9">
      <c r="A488" s="589" t="s">
        <v>124</v>
      </c>
      <c r="B488" s="590"/>
      <c r="C488" s="592">
        <f>'ZZZ-PG1.DBF'!H482</f>
        <v>0</v>
      </c>
      <c r="D488" s="594"/>
      <c r="E488" s="594">
        <f>'ZZZ-PG1.DBF'!I482</f>
        <v>0</v>
      </c>
      <c r="F488" s="594">
        <f>'ZZZ-PG1.DBF'!L482</f>
        <v>0</v>
      </c>
      <c r="G488" s="594">
        <f t="shared" si="47"/>
        <v>0</v>
      </c>
      <c r="H488" s="594">
        <f>'ZZZ-PG1.DBF'!S482</f>
        <v>0</v>
      </c>
      <c r="I488" s="346"/>
    </row>
    <row r="489" spans="1:9">
      <c r="A489" s="589"/>
      <c r="B489" s="590"/>
      <c r="C489" s="592"/>
      <c r="D489" s="593"/>
      <c r="E489" s="593"/>
      <c r="F489" s="593"/>
      <c r="G489" s="593"/>
      <c r="H489" s="593"/>
      <c r="I489" s="346"/>
    </row>
    <row r="490" spans="1:9">
      <c r="A490" s="589" t="s">
        <v>4</v>
      </c>
      <c r="B490" s="590" t="s">
        <v>764</v>
      </c>
      <c r="C490" s="592"/>
      <c r="D490" s="593"/>
      <c r="E490" s="593"/>
      <c r="F490" s="593"/>
      <c r="G490" s="593"/>
      <c r="H490" s="593"/>
      <c r="I490" s="346"/>
    </row>
    <row r="491" spans="1:9">
      <c r="A491" s="225" t="s">
        <v>125</v>
      </c>
      <c r="B491" s="590"/>
      <c r="C491" s="592">
        <f>'ZZZ-PG1.DBF'!H485</f>
        <v>0</v>
      </c>
      <c r="D491" s="593"/>
      <c r="E491" s="593">
        <f>'ZZZ-PG1.DBF'!I485</f>
        <v>0</v>
      </c>
      <c r="F491" s="593">
        <f>'ZZZ-PG1.DBF'!L485</f>
        <v>0</v>
      </c>
      <c r="G491" s="593">
        <f t="shared" ref="G491:G493" si="48">F491-E491</f>
        <v>0</v>
      </c>
      <c r="H491" s="593">
        <f>'ZZZ-PG1.DBF'!S485</f>
        <v>0</v>
      </c>
      <c r="I491" s="346"/>
    </row>
    <row r="492" spans="1:9">
      <c r="A492" s="225" t="s">
        <v>126</v>
      </c>
      <c r="B492" s="590"/>
      <c r="C492" s="592">
        <f>'ZZZ-PG1.DBF'!H486</f>
        <v>0</v>
      </c>
      <c r="D492" s="593"/>
      <c r="E492" s="593">
        <f>'ZZZ-PG1.DBF'!I486</f>
        <v>0</v>
      </c>
      <c r="F492" s="593">
        <f>'ZZZ-PG1.DBF'!L486</f>
        <v>0</v>
      </c>
      <c r="G492" s="593">
        <f t="shared" si="48"/>
        <v>0</v>
      </c>
      <c r="H492" s="593">
        <f>'ZZZ-PG1.DBF'!S486</f>
        <v>0</v>
      </c>
      <c r="I492" s="346"/>
    </row>
    <row r="493" spans="1:9">
      <c r="A493" s="589" t="s">
        <v>102</v>
      </c>
      <c r="B493" s="590"/>
      <c r="C493" s="592">
        <f>'ZZZ-PG1.DBF'!H487</f>
        <v>0</v>
      </c>
      <c r="D493" s="594"/>
      <c r="E493" s="594">
        <f>'ZZZ-PG1.DBF'!I487</f>
        <v>0</v>
      </c>
      <c r="F493" s="594">
        <f>'ZZZ-PG1.DBF'!L487</f>
        <v>0</v>
      </c>
      <c r="G493" s="594">
        <f t="shared" si="48"/>
        <v>0</v>
      </c>
      <c r="H493" s="594">
        <f>'ZZZ-PG1.DBF'!S487</f>
        <v>0</v>
      </c>
      <c r="I493" s="346"/>
    </row>
    <row r="494" spans="1:9">
      <c r="A494" s="589"/>
      <c r="B494" s="590"/>
      <c r="C494" s="598"/>
      <c r="D494" s="593"/>
      <c r="E494" s="593"/>
      <c r="F494" s="593"/>
      <c r="G494" s="593"/>
      <c r="H494" s="593"/>
      <c r="I494" s="346"/>
    </row>
    <row r="495" spans="1:9">
      <c r="A495" s="589" t="s">
        <v>230</v>
      </c>
      <c r="B495" s="590" t="s">
        <v>765</v>
      </c>
      <c r="C495" s="598"/>
      <c r="D495" s="593"/>
      <c r="E495" s="593"/>
      <c r="F495" s="593"/>
      <c r="G495" s="593"/>
      <c r="H495" s="593"/>
      <c r="I495" s="346"/>
    </row>
    <row r="496" spans="1:9">
      <c r="A496" s="225" t="s">
        <v>127</v>
      </c>
      <c r="B496" s="590"/>
      <c r="C496" s="592">
        <f>'ZZZ-PG1.DBF'!H490</f>
        <v>0</v>
      </c>
      <c r="D496" s="593"/>
      <c r="E496" s="593">
        <f>'ZZZ-PG1.DBF'!I490</f>
        <v>0</v>
      </c>
      <c r="F496" s="593">
        <f>'ZZZ-PG1.DBF'!L490</f>
        <v>0</v>
      </c>
      <c r="G496" s="593">
        <f t="shared" ref="G496:G497" si="49">F496-E496</f>
        <v>0</v>
      </c>
      <c r="H496" s="593">
        <f>'ZZZ-PG1.DBF'!S490</f>
        <v>0</v>
      </c>
      <c r="I496" s="346"/>
    </row>
    <row r="497" spans="1:9">
      <c r="A497" s="589" t="s">
        <v>128</v>
      </c>
      <c r="B497" s="590"/>
      <c r="C497" s="592">
        <f>'ZZZ-PG1.DBF'!H491</f>
        <v>0</v>
      </c>
      <c r="D497" s="594"/>
      <c r="E497" s="594">
        <f>'ZZZ-PG1.DBF'!I491</f>
        <v>0</v>
      </c>
      <c r="F497" s="594">
        <f>'ZZZ-PG1.DBF'!L491</f>
        <v>0</v>
      </c>
      <c r="G497" s="594">
        <f t="shared" si="49"/>
        <v>0</v>
      </c>
      <c r="H497" s="594">
        <f>'ZZZ-PG1.DBF'!S491</f>
        <v>0</v>
      </c>
      <c r="I497" s="346"/>
    </row>
    <row r="498" spans="1:9">
      <c r="A498" s="589"/>
      <c r="B498" s="590"/>
      <c r="C498" s="598"/>
      <c r="D498" s="593"/>
      <c r="E498" s="593"/>
      <c r="F498" s="593"/>
      <c r="G498" s="593"/>
      <c r="H498" s="593"/>
      <c r="I498" s="346"/>
    </row>
    <row r="499" spans="1:9">
      <c r="A499" s="589" t="s">
        <v>5</v>
      </c>
      <c r="B499" s="590" t="s">
        <v>766</v>
      </c>
      <c r="C499" s="598"/>
      <c r="D499" s="593"/>
      <c r="E499" s="593"/>
      <c r="F499" s="593"/>
      <c r="G499" s="593"/>
      <c r="H499" s="593"/>
      <c r="I499" s="346"/>
    </row>
    <row r="500" spans="1:9">
      <c r="A500" s="225" t="s">
        <v>129</v>
      </c>
      <c r="B500" s="590"/>
      <c r="C500" s="592">
        <f>'ZZZ-PG1.DBF'!H494</f>
        <v>0</v>
      </c>
      <c r="D500" s="593"/>
      <c r="E500" s="593">
        <f>'ZZZ-PG1.DBF'!I494</f>
        <v>0</v>
      </c>
      <c r="F500" s="593">
        <f>'ZZZ-PG1.DBF'!L494</f>
        <v>0</v>
      </c>
      <c r="G500" s="593">
        <f t="shared" ref="G500:G501" si="50">F500-E500</f>
        <v>0</v>
      </c>
      <c r="H500" s="593">
        <f>'ZZZ-PG1.DBF'!S494</f>
        <v>0</v>
      </c>
      <c r="I500" s="346"/>
    </row>
    <row r="501" spans="1:9">
      <c r="A501" s="589" t="s">
        <v>130</v>
      </c>
      <c r="B501" s="590"/>
      <c r="C501" s="592">
        <f>'ZZZ-PG1.DBF'!H495</f>
        <v>0</v>
      </c>
      <c r="D501" s="594"/>
      <c r="E501" s="594">
        <f>'ZZZ-PG1.DBF'!I495</f>
        <v>0</v>
      </c>
      <c r="F501" s="594">
        <f>'ZZZ-PG1.DBF'!L495</f>
        <v>0</v>
      </c>
      <c r="G501" s="594">
        <f t="shared" si="50"/>
        <v>0</v>
      </c>
      <c r="H501" s="594">
        <f>'ZZZ-PG1.DBF'!S495</f>
        <v>0</v>
      </c>
      <c r="I501" s="346"/>
    </row>
    <row r="502" spans="1:9">
      <c r="A502" s="589"/>
      <c r="B502" s="590"/>
      <c r="C502" s="598"/>
      <c r="D502" s="593"/>
      <c r="E502" s="593"/>
      <c r="F502" s="593"/>
      <c r="G502" s="593"/>
      <c r="H502" s="593"/>
      <c r="I502" s="346"/>
    </row>
    <row r="503" spans="1:9">
      <c r="A503" s="589" t="s">
        <v>9</v>
      </c>
      <c r="B503" s="590" t="s">
        <v>767</v>
      </c>
      <c r="C503" s="598"/>
      <c r="D503" s="593"/>
      <c r="E503" s="593"/>
      <c r="F503" s="593"/>
      <c r="G503" s="593"/>
      <c r="H503" s="593"/>
      <c r="I503" s="346"/>
    </row>
    <row r="504" spans="1:9">
      <c r="A504" s="569" t="s">
        <v>603</v>
      </c>
      <c r="B504" s="590"/>
      <c r="C504" s="592">
        <f>'ZZZ-PG1.DBF'!H498</f>
        <v>0</v>
      </c>
      <c r="D504" s="593"/>
      <c r="E504" s="593">
        <f>'ZZZ-PG1.DBF'!I498</f>
        <v>0</v>
      </c>
      <c r="F504" s="593">
        <f>'ZZZ-PG1.DBF'!L498</f>
        <v>0</v>
      </c>
      <c r="G504" s="593">
        <f t="shared" ref="G504:G508" si="51">F504-E504</f>
        <v>0</v>
      </c>
      <c r="H504" s="593">
        <f>'ZZZ-PG1.DBF'!S498</f>
        <v>0</v>
      </c>
      <c r="I504" s="346"/>
    </row>
    <row r="505" spans="1:9">
      <c r="A505" s="569" t="s">
        <v>602</v>
      </c>
      <c r="B505" s="590"/>
      <c r="C505" s="592">
        <f>'ZZZ-PG1.DBF'!H499</f>
        <v>0</v>
      </c>
      <c r="D505" s="593"/>
      <c r="E505" s="593">
        <f>'ZZZ-PG1.DBF'!I499</f>
        <v>0</v>
      </c>
      <c r="F505" s="593">
        <f>'ZZZ-PG1.DBF'!L499</f>
        <v>0</v>
      </c>
      <c r="G505" s="593">
        <f t="shared" si="51"/>
        <v>0</v>
      </c>
      <c r="H505" s="593">
        <f>'ZZZ-PG1.DBF'!S499</f>
        <v>0</v>
      </c>
      <c r="I505" s="346"/>
    </row>
    <row r="506" spans="1:9">
      <c r="A506" s="569" t="s">
        <v>583</v>
      </c>
      <c r="B506" s="590"/>
      <c r="C506" s="592">
        <f>'ZZZ-PG1.DBF'!H500</f>
        <v>0</v>
      </c>
      <c r="D506" s="593"/>
      <c r="E506" s="593">
        <f>'ZZZ-PG1.DBF'!I500</f>
        <v>0</v>
      </c>
      <c r="F506" s="593">
        <f>'ZZZ-PG1.DBF'!L500</f>
        <v>0</v>
      </c>
      <c r="G506" s="593">
        <f t="shared" si="51"/>
        <v>0</v>
      </c>
      <c r="H506" s="593">
        <f>'ZZZ-PG1.DBF'!S500</f>
        <v>0</v>
      </c>
      <c r="I506" s="346"/>
    </row>
    <row r="507" spans="1:9">
      <c r="A507" s="225" t="s">
        <v>363</v>
      </c>
      <c r="B507" s="590"/>
      <c r="C507" s="592">
        <f>'ZZZ-PG1.DBF'!H501</f>
        <v>0</v>
      </c>
      <c r="D507" s="593"/>
      <c r="E507" s="593">
        <f>'ZZZ-PG1.DBF'!I501</f>
        <v>0</v>
      </c>
      <c r="F507" s="593">
        <f>'ZZZ-PG1.DBF'!L501</f>
        <v>0</v>
      </c>
      <c r="G507" s="593">
        <f t="shared" si="51"/>
        <v>0</v>
      </c>
      <c r="H507" s="593">
        <f>'ZZZ-PG1.DBF'!S501</f>
        <v>0</v>
      </c>
      <c r="I507" s="346"/>
    </row>
    <row r="508" spans="1:9">
      <c r="A508" s="589" t="s">
        <v>131</v>
      </c>
      <c r="B508" s="590"/>
      <c r="C508" s="592">
        <f>'ZZZ-PG1.DBF'!H502</f>
        <v>0</v>
      </c>
      <c r="D508" s="594"/>
      <c r="E508" s="594">
        <f>'ZZZ-PG1.DBF'!I502</f>
        <v>0</v>
      </c>
      <c r="F508" s="594">
        <f>'ZZZ-PG1.DBF'!L502</f>
        <v>0</v>
      </c>
      <c r="G508" s="594">
        <f t="shared" si="51"/>
        <v>0</v>
      </c>
      <c r="H508" s="594">
        <f>'ZZZ-PG1.DBF'!S502</f>
        <v>0</v>
      </c>
      <c r="I508" s="346"/>
    </row>
    <row r="509" spans="1:9">
      <c r="A509" s="589"/>
      <c r="B509" s="613"/>
      <c r="C509" s="603"/>
      <c r="D509" s="593"/>
      <c r="E509" s="593"/>
      <c r="F509" s="593"/>
      <c r="G509" s="593"/>
      <c r="H509" s="593"/>
      <c r="I509" s="346"/>
    </row>
    <row r="510" spans="1:9" ht="15.75" thickBot="1">
      <c r="A510" s="589" t="s">
        <v>132</v>
      </c>
      <c r="B510" s="589"/>
      <c r="C510" s="607">
        <f>'ZZZ-PG1.DBF'!H504</f>
        <v>0</v>
      </c>
      <c r="D510" s="608"/>
      <c r="E510" s="608">
        <f>'ZZZ-PG1.DBF'!I504</f>
        <v>0</v>
      </c>
      <c r="F510" s="608">
        <f>'ZZZ-PG1.DBF'!L504</f>
        <v>0</v>
      </c>
      <c r="G510" s="608">
        <f>F510-E510</f>
        <v>0</v>
      </c>
      <c r="H510" s="608">
        <f>'ZZZ-PG1.DBF'!S504</f>
        <v>0</v>
      </c>
      <c r="I510" s="346"/>
    </row>
    <row r="511" spans="1:9">
      <c r="A511" s="589"/>
      <c r="B511" s="589"/>
      <c r="C511" s="593"/>
      <c r="D511" s="593"/>
      <c r="E511" s="593"/>
      <c r="F511" s="593"/>
      <c r="G511" s="593"/>
      <c r="H511" s="593"/>
      <c r="I511" s="346"/>
    </row>
    <row r="512" spans="1:9" ht="15.75" thickBot="1">
      <c r="A512" s="589" t="s">
        <v>606</v>
      </c>
      <c r="B512" s="589"/>
      <c r="C512" s="614">
        <f>'ZZZ-PG1.DBF'!H506</f>
        <v>0</v>
      </c>
      <c r="D512" s="615"/>
      <c r="E512" s="615">
        <f>'ZZZ-PG1.DBF'!I506</f>
        <v>0</v>
      </c>
      <c r="F512" s="615">
        <f>'ZZZ-PG1.DBF'!L506</f>
        <v>0</v>
      </c>
      <c r="G512" s="615">
        <f>F512-E512</f>
        <v>0</v>
      </c>
      <c r="H512" s="615">
        <f>'ZZZ-PG1.DBF'!S506</f>
        <v>0</v>
      </c>
      <c r="I512" s="346"/>
    </row>
    <row r="513" spans="1:9" ht="15.75" thickTop="1">
      <c r="A513" s="226"/>
      <c r="B513" s="226"/>
      <c r="C513" s="329"/>
      <c r="D513" s="621"/>
      <c r="E513" s="620">
        <f>(SUM(E405:E511)-E444)/3-E512</f>
        <v>0</v>
      </c>
      <c r="F513" s="620">
        <f>(SUM(F405:F511)-F444)/3-F512</f>
        <v>0</v>
      </c>
      <c r="G513" s="620">
        <f>(SUM(G405:G511)-G444)/3-G512</f>
        <v>0</v>
      </c>
      <c r="H513" s="527"/>
      <c r="I513" s="527"/>
    </row>
    <row r="514" spans="1:9">
      <c r="A514" s="616"/>
      <c r="B514" s="616"/>
      <c r="C514" s="622"/>
      <c r="D514" s="616"/>
      <c r="E514" s="616"/>
      <c r="F514" s="224"/>
      <c r="G514" s="224"/>
      <c r="H514" s="224"/>
      <c r="I514" s="224"/>
    </row>
    <row r="515" spans="1:9">
      <c r="A515" s="616"/>
      <c r="B515" s="616"/>
      <c r="C515" s="622"/>
      <c r="D515" s="616"/>
      <c r="E515" s="616"/>
      <c r="F515" s="224"/>
      <c r="G515" s="224"/>
      <c r="H515" s="224"/>
      <c r="I515" s="224"/>
    </row>
    <row r="516" spans="1:9">
      <c r="A516" s="616"/>
      <c r="B516" s="616"/>
      <c r="C516" s="622"/>
      <c r="D516" s="616"/>
      <c r="E516" s="616"/>
      <c r="F516" s="224"/>
      <c r="G516" s="224"/>
      <c r="H516" s="224"/>
      <c r="I516" s="224"/>
    </row>
    <row r="517" spans="1:9" ht="15.75">
      <c r="F517" s="674" t="s">
        <v>359</v>
      </c>
      <c r="G517" s="224"/>
      <c r="H517" s="224"/>
      <c r="I517" s="224"/>
    </row>
    <row r="518" spans="1:9">
      <c r="F518" s="212" t="s">
        <v>289</v>
      </c>
      <c r="G518" s="224"/>
      <c r="H518" s="224"/>
      <c r="I518" s="224"/>
    </row>
    <row r="519" spans="1:9" ht="15.75">
      <c r="F519" s="348" t="s">
        <v>152</v>
      </c>
    </row>
    <row r="525" spans="1:9">
      <c r="F525" s="212" t="s">
        <v>33</v>
      </c>
    </row>
    <row r="530" spans="1:8">
      <c r="A530" s="687" t="str">
        <f>'ZZZ-PG1.DBF'!F521</f>
        <v>Details of reference votes &amp; fm=RF</v>
      </c>
      <c r="H530" s="694">
        <f>'ZZZ-PG1.DBF'!S521</f>
        <v>2</v>
      </c>
    </row>
    <row r="531" spans="1:8">
      <c r="A531" s="687" t="str">
        <f>'ZZZ-PG1.DBF'!F522</f>
        <v>1205(i)-Supply of News Papers</v>
      </c>
      <c r="C531" s="695" t="str">
        <f>'ZZZ-PG1.DBF'!H522</f>
        <v>22</v>
      </c>
      <c r="E531" s="696">
        <f>'ZZZ-PG1.DBF'!I522</f>
        <v>14000</v>
      </c>
      <c r="F531" s="696">
        <f>'ZZZ-PG1.DBF'!L522</f>
        <v>13160</v>
      </c>
      <c r="G531" s="696">
        <f>F531-E531</f>
        <v>-840</v>
      </c>
      <c r="H531" s="696">
        <f>'ZZZ-PG1.DBF'!S522</f>
        <v>-6</v>
      </c>
    </row>
    <row r="532" spans="1:8">
      <c r="A532" s="687" t="str">
        <f>'ZZZ-PG1.DBF'!F523</f>
        <v>1205(ii)-Consumable Goods</v>
      </c>
      <c r="C532" s="695" t="str">
        <f>'ZZZ-PG1.DBF'!H523</f>
        <v>22</v>
      </c>
      <c r="E532" s="696">
        <f>'ZZZ-PG1.DBF'!I523</f>
        <v>29000</v>
      </c>
      <c r="F532" s="696">
        <f>'ZZZ-PG1.DBF'!L523</f>
        <v>27260</v>
      </c>
      <c r="G532" s="696">
        <f t="shared" ref="G532:G570" si="52">F532-E532</f>
        <v>-1740</v>
      </c>
      <c r="H532" s="696">
        <f>'ZZZ-PG1.DBF'!S523</f>
        <v>-6</v>
      </c>
    </row>
    <row r="533" spans="1:8">
      <c r="A533" s="687" t="str">
        <f>'ZZZ-PG1.DBF'!F524</f>
        <v>1205(iii)-Sanitary Goods</v>
      </c>
      <c r="C533" s="695" t="str">
        <f>'ZZZ-PG1.DBF'!H524</f>
        <v>22</v>
      </c>
      <c r="E533" s="696">
        <f>'ZZZ-PG1.DBF'!I524</f>
        <v>7000</v>
      </c>
      <c r="F533" s="696">
        <f>'ZZZ-PG1.DBF'!L524</f>
        <v>6580</v>
      </c>
      <c r="G533" s="696">
        <f t="shared" si="52"/>
        <v>-420</v>
      </c>
      <c r="H533" s="696">
        <f>'ZZZ-PG1.DBF'!S524</f>
        <v>-6</v>
      </c>
    </row>
    <row r="534" spans="1:8">
      <c r="A534" s="687" t="str">
        <f>'ZZZ-PG1.DBF'!F525</f>
        <v>1409(xvi)-Officers Trainings</v>
      </c>
      <c r="C534" s="695" t="str">
        <f>'ZZZ-PG1.DBF'!H525</f>
        <v>22</v>
      </c>
      <c r="E534" s="696">
        <f>'ZZZ-PG1.DBF'!I525</f>
        <v>10000</v>
      </c>
      <c r="F534" s="696">
        <f>'ZZZ-PG1.DBF'!L525</f>
        <v>9400</v>
      </c>
      <c r="G534" s="696">
        <f t="shared" si="52"/>
        <v>-600</v>
      </c>
      <c r="H534" s="696">
        <f>'ZZZ-PG1.DBF'!S525</f>
        <v>-6</v>
      </c>
    </row>
    <row r="535" spans="1:8">
      <c r="A535" s="687" t="str">
        <f>'ZZZ-PG1.DBF'!F526</f>
        <v>1409(xxv)-Sanitary Services</v>
      </c>
      <c r="C535" s="695" t="str">
        <f>'ZZZ-PG1.DBF'!H526</f>
        <v>22</v>
      </c>
      <c r="E535" s="696">
        <f>'ZZZ-PG1.DBF'!I526</f>
        <v>40000</v>
      </c>
      <c r="F535" s="696">
        <f>'ZZZ-PG1.DBF'!L526</f>
        <v>37600</v>
      </c>
      <c r="G535" s="696">
        <f t="shared" si="52"/>
        <v>-2400</v>
      </c>
      <c r="H535" s="696">
        <f>'ZZZ-PG1.DBF'!S526</f>
        <v>-6</v>
      </c>
    </row>
    <row r="536" spans="1:8">
      <c r="A536" s="687" t="str">
        <f>'ZZZ-PG1.DBF'!F527</f>
        <v>1409(xxxi)-Newspaper/Gazette Notices</v>
      </c>
      <c r="C536" s="695" t="str">
        <f>'ZZZ-PG1.DBF'!H527</f>
        <v>22</v>
      </c>
      <c r="E536" s="696">
        <f>'ZZZ-PG1.DBF'!I527</f>
        <v>190000</v>
      </c>
      <c r="F536" s="696">
        <f>'ZZZ-PG1.DBF'!L527</f>
        <v>178600</v>
      </c>
      <c r="G536" s="696">
        <f t="shared" si="52"/>
        <v>-11400</v>
      </c>
      <c r="H536" s="696">
        <f>'ZZZ-PG1.DBF'!S527</f>
        <v>-6</v>
      </c>
    </row>
    <row r="537" spans="1:8">
      <c r="A537" s="687" t="str">
        <f>'ZZZ-PG1.DBF'!F528</f>
        <v>1409(xxxvi)-Allowances for Interviews</v>
      </c>
      <c r="C537" s="695" t="str">
        <f>'ZZZ-PG1.DBF'!H528</f>
        <v>22</v>
      </c>
      <c r="E537" s="696">
        <f>'ZZZ-PG1.DBF'!I528</f>
        <v>60000</v>
      </c>
      <c r="F537" s="696">
        <f>'ZZZ-PG1.DBF'!L528</f>
        <v>56400</v>
      </c>
      <c r="G537" s="696">
        <f t="shared" si="52"/>
        <v>-3600</v>
      </c>
      <c r="H537" s="696">
        <f>'ZZZ-PG1.DBF'!S528</f>
        <v>-6</v>
      </c>
    </row>
    <row r="538" spans="1:8">
      <c r="A538" s="687" t="str">
        <f>'ZZZ-PG1.DBF'!F529</f>
        <v>1409(xLiii)-Workshops, Seminars and Training</v>
      </c>
      <c r="C538" s="695" t="str">
        <f>'ZZZ-PG1.DBF'!H529</f>
        <v>22</v>
      </c>
      <c r="E538" s="696">
        <f>'ZZZ-PG1.DBF'!I529</f>
        <v>100000</v>
      </c>
      <c r="F538" s="696">
        <f>'ZZZ-PG1.DBF'!L529</f>
        <v>0</v>
      </c>
      <c r="G538" s="696">
        <f t="shared" si="52"/>
        <v>-100000</v>
      </c>
      <c r="H538" s="696">
        <f>'ZZZ-PG1.DBF'!S529</f>
        <v>-100</v>
      </c>
    </row>
    <row r="539" spans="1:8">
      <c r="A539" s="687" t="str">
        <f>'ZZZ-PG1.DBF'!F530</f>
        <v>1409(xLiv)-Service Agreements</v>
      </c>
      <c r="C539" s="695" t="str">
        <f>'ZZZ-PG1.DBF'!H530</f>
        <v>22</v>
      </c>
      <c r="E539" s="696">
        <f>'ZZZ-PG1.DBF'!I530</f>
        <v>65000</v>
      </c>
      <c r="F539" s="696">
        <f>'ZZZ-PG1.DBF'!L530</f>
        <v>61100</v>
      </c>
      <c r="G539" s="696">
        <f t="shared" si="52"/>
        <v>-3900</v>
      </c>
      <c r="H539" s="696">
        <f>'ZZZ-PG1.DBF'!S530</f>
        <v>-6</v>
      </c>
    </row>
    <row r="540" spans="1:8">
      <c r="A540" s="687" t="str">
        <f>'ZZZ-PG1.DBF'!F531</f>
        <v>1409(xLix)-Fees for Disciplinary Inquiries</v>
      </c>
      <c r="C540" s="695" t="str">
        <f>'ZZZ-PG1.DBF'!H531</f>
        <v>22</v>
      </c>
      <c r="E540" s="696">
        <f>'ZZZ-PG1.DBF'!I531</f>
        <v>75000</v>
      </c>
      <c r="F540" s="696">
        <f>'ZZZ-PG1.DBF'!L531</f>
        <v>75000</v>
      </c>
      <c r="G540" s="696">
        <f t="shared" si="52"/>
        <v>0</v>
      </c>
      <c r="H540" s="696">
        <f>'ZZZ-PG1.DBF'!S531</f>
        <v>0</v>
      </c>
    </row>
    <row r="541" spans="1:8">
      <c r="A541" s="687" t="str">
        <f>'ZZZ-PG1.DBF'!F532</f>
        <v>Details of reference votes &amp; fm=RF - End</v>
      </c>
      <c r="C541" s="695">
        <f>'ZZZ-PG1.DBF'!H532</f>
        <v>0</v>
      </c>
      <c r="E541" s="696">
        <f>'ZZZ-PG1.DBF'!I532</f>
        <v>0</v>
      </c>
      <c r="F541" s="696">
        <f>'ZZZ-PG1.DBF'!L532</f>
        <v>0</v>
      </c>
      <c r="G541" s="696">
        <f t="shared" si="52"/>
        <v>0</v>
      </c>
      <c r="H541" s="696">
        <f>'ZZZ-PG1.DBF'!S532</f>
        <v>0</v>
      </c>
    </row>
    <row r="542" spans="1:8">
      <c r="A542" s="687">
        <f>'ZZZ-PG1.DBF'!F533</f>
        <v>0</v>
      </c>
      <c r="C542" s="695">
        <f>'ZZZ-PG1.DBF'!H533</f>
        <v>0</v>
      </c>
      <c r="E542" s="696">
        <f>'ZZZ-PG1.DBF'!I533</f>
        <v>0</v>
      </c>
      <c r="F542" s="696">
        <f>'ZZZ-PG1.DBF'!L533</f>
        <v>0</v>
      </c>
      <c r="G542" s="696">
        <f t="shared" si="52"/>
        <v>0</v>
      </c>
      <c r="H542" s="696">
        <f>'ZZZ-PG1.DBF'!S533</f>
        <v>0</v>
      </c>
    </row>
    <row r="543" spans="1:8">
      <c r="A543" s="687">
        <f>'ZZZ-PG1.DBF'!F534</f>
        <v>0</v>
      </c>
      <c r="C543" s="695">
        <f>'ZZZ-PG1.DBF'!H534</f>
        <v>0</v>
      </c>
      <c r="E543" s="696">
        <f>'ZZZ-PG1.DBF'!I534</f>
        <v>0</v>
      </c>
      <c r="F543" s="696">
        <f>'ZZZ-PG1.DBF'!L534</f>
        <v>0</v>
      </c>
      <c r="G543" s="696">
        <f t="shared" si="52"/>
        <v>0</v>
      </c>
      <c r="H543" s="696">
        <f>'ZZZ-PG1.DBF'!S534</f>
        <v>0</v>
      </c>
    </row>
    <row r="544" spans="1:8">
      <c r="A544" s="687">
        <f>'ZZZ-PG1.DBF'!F535</f>
        <v>0</v>
      </c>
      <c r="C544" s="695">
        <f>'ZZZ-PG1.DBF'!H535</f>
        <v>0</v>
      </c>
      <c r="E544" s="696">
        <f>'ZZZ-PG1.DBF'!I535</f>
        <v>0</v>
      </c>
      <c r="F544" s="696">
        <f>'ZZZ-PG1.DBF'!L535</f>
        <v>0</v>
      </c>
      <c r="G544" s="696">
        <f t="shared" si="52"/>
        <v>0</v>
      </c>
      <c r="H544" s="696">
        <f>'ZZZ-PG1.DBF'!S535</f>
        <v>0</v>
      </c>
    </row>
    <row r="545" spans="1:8">
      <c r="A545" s="687">
        <f>'ZZZ-PG1.DBF'!F536</f>
        <v>0</v>
      </c>
      <c r="C545" s="695">
        <f>'ZZZ-PG1.DBF'!H536</f>
        <v>0</v>
      </c>
      <c r="E545" s="696">
        <f>'ZZZ-PG1.DBF'!I536</f>
        <v>0</v>
      </c>
      <c r="F545" s="696">
        <f>'ZZZ-PG1.DBF'!L536</f>
        <v>0</v>
      </c>
      <c r="G545" s="696">
        <f t="shared" si="52"/>
        <v>0</v>
      </c>
      <c r="H545" s="696">
        <f>'ZZZ-PG1.DBF'!S536</f>
        <v>0</v>
      </c>
    </row>
    <row r="546" spans="1:8">
      <c r="A546" s="687">
        <f>'ZZZ-PG1.DBF'!F537</f>
        <v>0</v>
      </c>
      <c r="C546" s="695">
        <f>'ZZZ-PG1.DBF'!H537</f>
        <v>0</v>
      </c>
      <c r="E546" s="696">
        <f>'ZZZ-PG1.DBF'!I537</f>
        <v>0</v>
      </c>
      <c r="F546" s="696">
        <f>'ZZZ-PG1.DBF'!L537</f>
        <v>0</v>
      </c>
      <c r="G546" s="696">
        <f t="shared" si="52"/>
        <v>0</v>
      </c>
      <c r="H546" s="696">
        <f>'ZZZ-PG1.DBF'!S537</f>
        <v>0</v>
      </c>
    </row>
    <row r="547" spans="1:8">
      <c r="A547" s="687">
        <f>'ZZZ-PG1.DBF'!F538</f>
        <v>0</v>
      </c>
      <c r="C547" s="695">
        <f>'ZZZ-PG1.DBF'!H538</f>
        <v>0</v>
      </c>
      <c r="E547" s="696">
        <f>'ZZZ-PG1.DBF'!I538</f>
        <v>0</v>
      </c>
      <c r="F547" s="696">
        <f>'ZZZ-PG1.DBF'!L538</f>
        <v>0</v>
      </c>
      <c r="G547" s="696">
        <f t="shared" si="52"/>
        <v>0</v>
      </c>
      <c r="H547" s="696">
        <f>'ZZZ-PG1.DBF'!S538</f>
        <v>0</v>
      </c>
    </row>
    <row r="548" spans="1:8">
      <c r="A548" s="687">
        <f>'ZZZ-PG1.DBF'!F539</f>
        <v>0</v>
      </c>
      <c r="C548" s="695">
        <f>'ZZZ-PG1.DBF'!H539</f>
        <v>0</v>
      </c>
      <c r="E548" s="696">
        <f>'ZZZ-PG1.DBF'!I539</f>
        <v>0</v>
      </c>
      <c r="F548" s="696">
        <f>'ZZZ-PG1.DBF'!L539</f>
        <v>0</v>
      </c>
      <c r="G548" s="696">
        <f t="shared" si="52"/>
        <v>0</v>
      </c>
      <c r="H548" s="696">
        <f>'ZZZ-PG1.DBF'!S539</f>
        <v>0</v>
      </c>
    </row>
    <row r="549" spans="1:8">
      <c r="A549" s="687">
        <f>'ZZZ-PG1.DBF'!F540</f>
        <v>0</v>
      </c>
      <c r="C549" s="695">
        <f>'ZZZ-PG1.DBF'!H540</f>
        <v>0</v>
      </c>
      <c r="E549" s="696">
        <f>'ZZZ-PG1.DBF'!I540</f>
        <v>0</v>
      </c>
      <c r="F549" s="696">
        <f>'ZZZ-PG1.DBF'!L540</f>
        <v>0</v>
      </c>
      <c r="G549" s="696">
        <f t="shared" si="52"/>
        <v>0</v>
      </c>
      <c r="H549" s="696">
        <f>'ZZZ-PG1.DBF'!S540</f>
        <v>0</v>
      </c>
    </row>
    <row r="550" spans="1:8">
      <c r="A550" s="687">
        <f>'ZZZ-PG1.DBF'!F541</f>
        <v>0</v>
      </c>
      <c r="C550" s="695">
        <f>'ZZZ-PG1.DBF'!H541</f>
        <v>0</v>
      </c>
      <c r="E550" s="696">
        <f>'ZZZ-PG1.DBF'!I541</f>
        <v>0</v>
      </c>
      <c r="F550" s="696">
        <f>'ZZZ-PG1.DBF'!L541</f>
        <v>0</v>
      </c>
      <c r="G550" s="696">
        <f t="shared" si="52"/>
        <v>0</v>
      </c>
      <c r="H550" s="696">
        <f>'ZZZ-PG1.DBF'!S541</f>
        <v>0</v>
      </c>
    </row>
    <row r="551" spans="1:8">
      <c r="A551" s="687">
        <f>'ZZZ-PG1.DBF'!F542</f>
        <v>0</v>
      </c>
      <c r="C551" s="695">
        <f>'ZZZ-PG1.DBF'!H542</f>
        <v>0</v>
      </c>
      <c r="E551" s="696">
        <f>'ZZZ-PG1.DBF'!I542</f>
        <v>0</v>
      </c>
      <c r="F551" s="696">
        <f>'ZZZ-PG1.DBF'!L542</f>
        <v>0</v>
      </c>
      <c r="G551" s="696">
        <f t="shared" si="52"/>
        <v>0</v>
      </c>
      <c r="H551" s="696">
        <f>'ZZZ-PG1.DBF'!S542</f>
        <v>0</v>
      </c>
    </row>
    <row r="552" spans="1:8">
      <c r="A552" s="687">
        <f>'ZZZ-PG1.DBF'!F543</f>
        <v>0</v>
      </c>
      <c r="C552" s="695">
        <f>'ZZZ-PG1.DBF'!H543</f>
        <v>0</v>
      </c>
      <c r="E552" s="696">
        <f>'ZZZ-PG1.DBF'!I543</f>
        <v>0</v>
      </c>
      <c r="F552" s="696">
        <f>'ZZZ-PG1.DBF'!L543</f>
        <v>0</v>
      </c>
      <c r="G552" s="696">
        <f t="shared" si="52"/>
        <v>0</v>
      </c>
      <c r="H552" s="696">
        <f>'ZZZ-PG1.DBF'!S543</f>
        <v>0</v>
      </c>
    </row>
    <row r="553" spans="1:8">
      <c r="A553" s="687">
        <f>'ZZZ-PG1.DBF'!F544</f>
        <v>0</v>
      </c>
      <c r="C553" s="695">
        <f>'ZZZ-PG1.DBF'!H544</f>
        <v>0</v>
      </c>
      <c r="E553" s="696">
        <f>'ZZZ-PG1.DBF'!I544</f>
        <v>0</v>
      </c>
      <c r="F553" s="696">
        <f>'ZZZ-PG1.DBF'!L544</f>
        <v>0</v>
      </c>
      <c r="G553" s="696">
        <f t="shared" si="52"/>
        <v>0</v>
      </c>
      <c r="H553" s="696">
        <f>'ZZZ-PG1.DBF'!S544</f>
        <v>0</v>
      </c>
    </row>
    <row r="554" spans="1:8">
      <c r="A554" s="687">
        <f>'ZZZ-PG1.DBF'!F545</f>
        <v>0</v>
      </c>
      <c r="C554" s="695">
        <f>'ZZZ-PG1.DBF'!H545</f>
        <v>0</v>
      </c>
      <c r="E554" s="696">
        <f>'ZZZ-PG1.DBF'!I545</f>
        <v>0</v>
      </c>
      <c r="F554" s="696">
        <f>'ZZZ-PG1.DBF'!L545</f>
        <v>0</v>
      </c>
      <c r="G554" s="696">
        <f t="shared" si="52"/>
        <v>0</v>
      </c>
      <c r="H554" s="696">
        <f>'ZZZ-PG1.DBF'!S545</f>
        <v>0</v>
      </c>
    </row>
    <row r="555" spans="1:8">
      <c r="A555" s="687">
        <f>'ZZZ-PG1.DBF'!F546</f>
        <v>0</v>
      </c>
      <c r="C555" s="695">
        <f>'ZZZ-PG1.DBF'!H546</f>
        <v>0</v>
      </c>
      <c r="E555" s="696">
        <f>'ZZZ-PG1.DBF'!I546</f>
        <v>0</v>
      </c>
      <c r="F555" s="696">
        <f>'ZZZ-PG1.DBF'!L546</f>
        <v>0</v>
      </c>
      <c r="G555" s="696">
        <f t="shared" si="52"/>
        <v>0</v>
      </c>
      <c r="H555" s="696">
        <f>'ZZZ-PG1.DBF'!S546</f>
        <v>0</v>
      </c>
    </row>
    <row r="556" spans="1:8">
      <c r="A556" s="687">
        <f>'ZZZ-PG1.DBF'!F547</f>
        <v>0</v>
      </c>
      <c r="C556" s="695">
        <f>'ZZZ-PG1.DBF'!H547</f>
        <v>0</v>
      </c>
      <c r="E556" s="696">
        <f>'ZZZ-PG1.DBF'!I547</f>
        <v>0</v>
      </c>
      <c r="F556" s="696">
        <f>'ZZZ-PG1.DBF'!L547</f>
        <v>0</v>
      </c>
      <c r="G556" s="696">
        <f t="shared" si="52"/>
        <v>0</v>
      </c>
      <c r="H556" s="696">
        <f>'ZZZ-PG1.DBF'!S547</f>
        <v>0</v>
      </c>
    </row>
    <row r="557" spans="1:8">
      <c r="A557" s="687">
        <f>'ZZZ-PG1.DBF'!F548</f>
        <v>0</v>
      </c>
      <c r="C557" s="695">
        <f>'ZZZ-PG1.DBF'!H548</f>
        <v>0</v>
      </c>
      <c r="E557" s="696">
        <f>'ZZZ-PG1.DBF'!I548</f>
        <v>0</v>
      </c>
      <c r="F557" s="696">
        <f>'ZZZ-PG1.DBF'!L548</f>
        <v>0</v>
      </c>
      <c r="G557" s="696">
        <f t="shared" si="52"/>
        <v>0</v>
      </c>
      <c r="H557" s="696">
        <f>'ZZZ-PG1.DBF'!S548</f>
        <v>0</v>
      </c>
    </row>
    <row r="558" spans="1:8">
      <c r="A558" s="687">
        <f>'ZZZ-PG1.DBF'!F549</f>
        <v>0</v>
      </c>
      <c r="C558" s="695">
        <f>'ZZZ-PG1.DBF'!H549</f>
        <v>0</v>
      </c>
      <c r="E558" s="696">
        <f>'ZZZ-PG1.DBF'!I549</f>
        <v>0</v>
      </c>
      <c r="F558" s="696">
        <f>'ZZZ-PG1.DBF'!L549</f>
        <v>0</v>
      </c>
      <c r="G558" s="696">
        <f t="shared" si="52"/>
        <v>0</v>
      </c>
      <c r="H558" s="696">
        <f>'ZZZ-PG1.DBF'!S549</f>
        <v>0</v>
      </c>
    </row>
    <row r="559" spans="1:8">
      <c r="A559" s="687">
        <f>'ZZZ-PG1.DBF'!F550</f>
        <v>0</v>
      </c>
      <c r="C559" s="695">
        <f>'ZZZ-PG1.DBF'!H550</f>
        <v>0</v>
      </c>
      <c r="E559" s="696">
        <f>'ZZZ-PG1.DBF'!I550</f>
        <v>0</v>
      </c>
      <c r="F559" s="696">
        <f>'ZZZ-PG1.DBF'!L550</f>
        <v>0</v>
      </c>
      <c r="G559" s="696">
        <f t="shared" si="52"/>
        <v>0</v>
      </c>
      <c r="H559" s="696">
        <f>'ZZZ-PG1.DBF'!S550</f>
        <v>0</v>
      </c>
    </row>
    <row r="560" spans="1:8">
      <c r="A560" s="687">
        <f>'ZZZ-PG1.DBF'!F551</f>
        <v>0</v>
      </c>
      <c r="C560" s="695">
        <f>'ZZZ-PG1.DBF'!H551</f>
        <v>0</v>
      </c>
      <c r="E560" s="696">
        <f>'ZZZ-PG1.DBF'!I551</f>
        <v>0</v>
      </c>
      <c r="F560" s="696">
        <f>'ZZZ-PG1.DBF'!L551</f>
        <v>0</v>
      </c>
      <c r="G560" s="696">
        <f t="shared" si="52"/>
        <v>0</v>
      </c>
      <c r="H560" s="696">
        <f>'ZZZ-PG1.DBF'!S551</f>
        <v>0</v>
      </c>
    </row>
    <row r="561" spans="1:8">
      <c r="A561" s="687">
        <f>'ZZZ-PG1.DBF'!F552</f>
        <v>0</v>
      </c>
      <c r="C561" s="695">
        <f>'ZZZ-PG1.DBF'!H552</f>
        <v>0</v>
      </c>
      <c r="E561" s="696">
        <f>'ZZZ-PG1.DBF'!I552</f>
        <v>0</v>
      </c>
      <c r="F561" s="696">
        <f>'ZZZ-PG1.DBF'!L552</f>
        <v>0</v>
      </c>
      <c r="G561" s="696">
        <f t="shared" si="52"/>
        <v>0</v>
      </c>
      <c r="H561" s="696">
        <f>'ZZZ-PG1.DBF'!S552</f>
        <v>0</v>
      </c>
    </row>
    <row r="562" spans="1:8">
      <c r="A562" s="687">
        <f>'ZZZ-PG1.DBF'!F553</f>
        <v>0</v>
      </c>
      <c r="C562" s="695">
        <f>'ZZZ-PG1.DBF'!H553</f>
        <v>0</v>
      </c>
      <c r="E562" s="696">
        <f>'ZZZ-PG1.DBF'!I553</f>
        <v>0</v>
      </c>
      <c r="F562" s="696">
        <f>'ZZZ-PG1.DBF'!L553</f>
        <v>0</v>
      </c>
      <c r="G562" s="696">
        <f t="shared" si="52"/>
        <v>0</v>
      </c>
      <c r="H562" s="696">
        <f>'ZZZ-PG1.DBF'!S553</f>
        <v>0</v>
      </c>
    </row>
    <row r="563" spans="1:8">
      <c r="A563" s="687">
        <f>'ZZZ-PG1.DBF'!F554</f>
        <v>0</v>
      </c>
      <c r="C563" s="695">
        <f>'ZZZ-PG1.DBF'!H554</f>
        <v>0</v>
      </c>
      <c r="E563" s="696">
        <f>'ZZZ-PG1.DBF'!I554</f>
        <v>0</v>
      </c>
      <c r="F563" s="696">
        <f>'ZZZ-PG1.DBF'!L554</f>
        <v>0</v>
      </c>
      <c r="G563" s="696">
        <f t="shared" si="52"/>
        <v>0</v>
      </c>
      <c r="H563" s="696">
        <f>'ZZZ-PG1.DBF'!S554</f>
        <v>0</v>
      </c>
    </row>
    <row r="564" spans="1:8">
      <c r="A564" s="687">
        <f>'ZZZ-PG1.DBF'!F555</f>
        <v>0</v>
      </c>
      <c r="C564" s="695">
        <f>'ZZZ-PG1.DBF'!H555</f>
        <v>0</v>
      </c>
      <c r="E564" s="696">
        <f>'ZZZ-PG1.DBF'!I555</f>
        <v>0</v>
      </c>
      <c r="F564" s="696">
        <f>'ZZZ-PG1.DBF'!L555</f>
        <v>0</v>
      </c>
      <c r="G564" s="696">
        <f t="shared" si="52"/>
        <v>0</v>
      </c>
      <c r="H564" s="696">
        <f>'ZZZ-PG1.DBF'!S555</f>
        <v>0</v>
      </c>
    </row>
    <row r="565" spans="1:8">
      <c r="A565" s="687">
        <f>'ZZZ-PG1.DBF'!F556</f>
        <v>0</v>
      </c>
      <c r="C565" s="695">
        <f>'ZZZ-PG1.DBF'!H556</f>
        <v>0</v>
      </c>
      <c r="E565" s="696">
        <f>'ZZZ-PG1.DBF'!I556</f>
        <v>0</v>
      </c>
      <c r="F565" s="696">
        <f>'ZZZ-PG1.DBF'!L556</f>
        <v>0</v>
      </c>
      <c r="G565" s="696">
        <f t="shared" si="52"/>
        <v>0</v>
      </c>
      <c r="H565" s="696">
        <f>'ZZZ-PG1.DBF'!S556</f>
        <v>0</v>
      </c>
    </row>
    <row r="566" spans="1:8">
      <c r="A566" s="687">
        <f>'ZZZ-PG1.DBF'!F557</f>
        <v>0</v>
      </c>
      <c r="C566" s="695">
        <f>'ZZZ-PG1.DBF'!H557</f>
        <v>0</v>
      </c>
      <c r="E566" s="696">
        <f>'ZZZ-PG1.DBF'!I557</f>
        <v>0</v>
      </c>
      <c r="F566" s="696">
        <f>'ZZZ-PG1.DBF'!L557</f>
        <v>0</v>
      </c>
      <c r="G566" s="696">
        <f t="shared" si="52"/>
        <v>0</v>
      </c>
      <c r="H566" s="696">
        <f>'ZZZ-PG1.DBF'!S557</f>
        <v>0</v>
      </c>
    </row>
    <row r="567" spans="1:8">
      <c r="A567" s="687">
        <f>'ZZZ-PG1.DBF'!F558</f>
        <v>0</v>
      </c>
      <c r="C567" s="695">
        <f>'ZZZ-PG1.DBF'!H558</f>
        <v>0</v>
      </c>
      <c r="E567" s="696">
        <f>'ZZZ-PG1.DBF'!I558</f>
        <v>0</v>
      </c>
      <c r="F567" s="696">
        <f>'ZZZ-PG1.DBF'!L558</f>
        <v>0</v>
      </c>
      <c r="G567" s="696">
        <f t="shared" si="52"/>
        <v>0</v>
      </c>
      <c r="H567" s="696">
        <f>'ZZZ-PG1.DBF'!S558</f>
        <v>0</v>
      </c>
    </row>
    <row r="568" spans="1:8">
      <c r="A568" s="687">
        <f>'ZZZ-PG1.DBF'!F559</f>
        <v>0</v>
      </c>
      <c r="C568" s="695">
        <f>'ZZZ-PG1.DBF'!H559</f>
        <v>0</v>
      </c>
      <c r="E568" s="696">
        <f>'ZZZ-PG1.DBF'!I559</f>
        <v>0</v>
      </c>
      <c r="F568" s="696">
        <f>'ZZZ-PG1.DBF'!L559</f>
        <v>0</v>
      </c>
      <c r="G568" s="696">
        <f t="shared" si="52"/>
        <v>0</v>
      </c>
      <c r="H568" s="696">
        <f>'ZZZ-PG1.DBF'!S559</f>
        <v>0</v>
      </c>
    </row>
    <row r="569" spans="1:8">
      <c r="A569" s="687">
        <f>'ZZZ-PG1.DBF'!F560</f>
        <v>0</v>
      </c>
      <c r="C569" s="695">
        <f>'ZZZ-PG1.DBF'!H560</f>
        <v>0</v>
      </c>
      <c r="E569" s="696">
        <f>'ZZZ-PG1.DBF'!I560</f>
        <v>0</v>
      </c>
      <c r="F569" s="696">
        <f>'ZZZ-PG1.DBF'!L560</f>
        <v>0</v>
      </c>
      <c r="G569" s="696">
        <f t="shared" si="52"/>
        <v>0</v>
      </c>
      <c r="H569" s="696">
        <f>'ZZZ-PG1.DBF'!S560</f>
        <v>0</v>
      </c>
    </row>
    <row r="570" spans="1:8">
      <c r="A570" s="687">
        <f>'ZZZ-PG1.DBF'!F561</f>
        <v>0</v>
      </c>
      <c r="C570" s="695">
        <f>'ZZZ-PG1.DBF'!H561</f>
        <v>0</v>
      </c>
      <c r="E570" s="696">
        <f>'ZZZ-PG1.DBF'!I561</f>
        <v>0</v>
      </c>
      <c r="F570" s="696">
        <f>'ZZZ-PG1.DBF'!L561</f>
        <v>0</v>
      </c>
      <c r="G570" s="696">
        <f t="shared" si="52"/>
        <v>0</v>
      </c>
      <c r="H570" s="696">
        <f>'ZZZ-PG1.DBF'!S561</f>
        <v>0</v>
      </c>
    </row>
    <row r="571" spans="1:8">
      <c r="E571" s="696"/>
      <c r="F571" s="696"/>
      <c r="G571" s="696"/>
      <c r="H571" s="696"/>
    </row>
    <row r="572" spans="1:8">
      <c r="E572" s="696"/>
      <c r="F572" s="696"/>
      <c r="G572" s="696"/>
      <c r="H572" s="696"/>
    </row>
    <row r="573" spans="1:8">
      <c r="E573" s="696"/>
      <c r="F573" s="696"/>
      <c r="G573" s="696"/>
      <c r="H573" s="696"/>
    </row>
    <row r="574" spans="1:8">
      <c r="E574" s="696"/>
      <c r="F574" s="696"/>
      <c r="G574" s="696"/>
      <c r="H574" s="696"/>
    </row>
    <row r="575" spans="1:8">
      <c r="E575" s="696"/>
      <c r="F575" s="696"/>
      <c r="G575" s="696"/>
      <c r="H575" s="696"/>
    </row>
    <row r="576" spans="1:8">
      <c r="E576" s="696"/>
      <c r="F576" s="696"/>
      <c r="G576" s="696"/>
      <c r="H576" s="696"/>
    </row>
    <row r="577" spans="5:8">
      <c r="E577" s="696"/>
      <c r="F577" s="696"/>
      <c r="G577" s="696"/>
      <c r="H577" s="696"/>
    </row>
    <row r="578" spans="5:8">
      <c r="E578" s="696"/>
      <c r="F578" s="696"/>
      <c r="G578" s="696"/>
      <c r="H578" s="696"/>
    </row>
    <row r="579" spans="5:8">
      <c r="E579" s="696"/>
      <c r="F579" s="696"/>
      <c r="G579" s="696"/>
      <c r="H579" s="696"/>
    </row>
    <row r="580" spans="5:8">
      <c r="E580" s="696"/>
      <c r="F580" s="696"/>
      <c r="G580" s="696"/>
      <c r="H580" s="696"/>
    </row>
    <row r="581" spans="5:8">
      <c r="E581" s="696"/>
      <c r="F581" s="696"/>
      <c r="G581" s="696"/>
      <c r="H581" s="696"/>
    </row>
  </sheetData>
  <mergeCells count="30">
    <mergeCell ref="A2:I2"/>
    <mergeCell ref="A8:A9"/>
    <mergeCell ref="D8:D9"/>
    <mergeCell ref="H8:H9"/>
    <mergeCell ref="I8:I9"/>
    <mergeCell ref="G8:G9"/>
    <mergeCell ref="B8:B9"/>
    <mergeCell ref="C8:C9"/>
    <mergeCell ref="A138:A139"/>
    <mergeCell ref="D138:D139"/>
    <mergeCell ref="G138:G139"/>
    <mergeCell ref="H138:H139"/>
    <mergeCell ref="I138:I139"/>
    <mergeCell ref="B138:B139"/>
    <mergeCell ref="F126:H126"/>
    <mergeCell ref="A392:I392"/>
    <mergeCell ref="A398:A399"/>
    <mergeCell ref="D398:D399"/>
    <mergeCell ref="G398:G399"/>
    <mergeCell ref="H398:H399"/>
    <mergeCell ref="I398:I399"/>
    <mergeCell ref="B398:B399"/>
    <mergeCell ref="A262:I262"/>
    <mergeCell ref="A268:A269"/>
    <mergeCell ref="D268:D269"/>
    <mergeCell ref="G268:G269"/>
    <mergeCell ref="H268:H269"/>
    <mergeCell ref="I268:I269"/>
    <mergeCell ref="B268:B269"/>
    <mergeCell ref="A132:I132"/>
  </mergeCells>
  <printOptions horizontalCentered="1"/>
  <pageMargins left="0.25" right="0.25" top="1" bottom="0.75" header="0.25" footer="0.25"/>
  <pageSetup paperSize="9" scale="60" firstPageNumber="33" orientation="landscape" useFirstPageNumber="1"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51"/>
  <sheetViews>
    <sheetView topLeftCell="F1" workbookViewId="0">
      <selection activeCell="O11" sqref="O11:O19"/>
    </sheetView>
  </sheetViews>
  <sheetFormatPr defaultRowHeight="15.75"/>
  <cols>
    <col min="1" max="1" width="10" style="728" customWidth="1"/>
    <col min="2" max="2" width="45.42578125" style="728" customWidth="1"/>
    <col min="3" max="3" width="14" style="728" customWidth="1"/>
    <col min="4" max="4" width="13.5703125" style="728" customWidth="1"/>
    <col min="5" max="5" width="14.140625" style="728" customWidth="1"/>
    <col min="6" max="6" width="12.5703125" style="728" customWidth="1"/>
    <col min="7" max="7" width="15.28515625" style="728" customWidth="1"/>
    <col min="8" max="8" width="13.5703125" style="728" customWidth="1"/>
    <col min="9" max="9" width="14.140625" style="728" customWidth="1"/>
    <col min="10" max="10" width="13.85546875" style="728" customWidth="1"/>
    <col min="11" max="11" width="14.28515625" style="728" customWidth="1"/>
    <col min="12" max="12" width="13.85546875" style="728" customWidth="1"/>
    <col min="13" max="13" width="3" style="728" customWidth="1"/>
    <col min="14" max="14" width="9.140625" style="728"/>
    <col min="15" max="15" width="78.7109375" style="206" customWidth="1"/>
    <col min="16" max="258" width="9.140625" style="728"/>
    <col min="259" max="259" width="10" style="728" customWidth="1"/>
    <col min="260" max="260" width="49.42578125" style="728" customWidth="1"/>
    <col min="261" max="261" width="12.85546875" style="728" customWidth="1"/>
    <col min="262" max="262" width="13.5703125" style="728" customWidth="1"/>
    <col min="263" max="263" width="12.42578125" style="728" customWidth="1"/>
    <col min="264" max="264" width="13.42578125" style="728" customWidth="1"/>
    <col min="265" max="265" width="14.7109375" style="728" customWidth="1"/>
    <col min="266" max="266" width="13.140625" style="728" customWidth="1"/>
    <col min="267" max="267" width="15.140625" style="728" customWidth="1"/>
    <col min="268" max="268" width="15.28515625" style="728" customWidth="1"/>
    <col min="269" max="269" width="3" style="728" customWidth="1"/>
    <col min="270" max="514" width="9.140625" style="728"/>
    <col min="515" max="515" width="10" style="728" customWidth="1"/>
    <col min="516" max="516" width="49.42578125" style="728" customWidth="1"/>
    <col min="517" max="517" width="12.85546875" style="728" customWidth="1"/>
    <col min="518" max="518" width="13.5703125" style="728" customWidth="1"/>
    <col min="519" max="519" width="12.42578125" style="728" customWidth="1"/>
    <col min="520" max="520" width="13.42578125" style="728" customWidth="1"/>
    <col min="521" max="521" width="14.7109375" style="728" customWidth="1"/>
    <col min="522" max="522" width="13.140625" style="728" customWidth="1"/>
    <col min="523" max="523" width="15.140625" style="728" customWidth="1"/>
    <col min="524" max="524" width="15.28515625" style="728" customWidth="1"/>
    <col min="525" max="525" width="3" style="728" customWidth="1"/>
    <col min="526" max="770" width="9.140625" style="728"/>
    <col min="771" max="771" width="10" style="728" customWidth="1"/>
    <col min="772" max="772" width="49.42578125" style="728" customWidth="1"/>
    <col min="773" max="773" width="12.85546875" style="728" customWidth="1"/>
    <col min="774" max="774" width="13.5703125" style="728" customWidth="1"/>
    <col min="775" max="775" width="12.42578125" style="728" customWidth="1"/>
    <col min="776" max="776" width="13.42578125" style="728" customWidth="1"/>
    <col min="777" max="777" width="14.7109375" style="728" customWidth="1"/>
    <col min="778" max="778" width="13.140625" style="728" customWidth="1"/>
    <col min="779" max="779" width="15.140625" style="728" customWidth="1"/>
    <col min="780" max="780" width="15.28515625" style="728" customWidth="1"/>
    <col min="781" max="781" width="3" style="728" customWidth="1"/>
    <col min="782" max="1026" width="9.140625" style="728"/>
    <col min="1027" max="1027" width="10" style="728" customWidth="1"/>
    <col min="1028" max="1028" width="49.42578125" style="728" customWidth="1"/>
    <col min="1029" max="1029" width="12.85546875" style="728" customWidth="1"/>
    <col min="1030" max="1030" width="13.5703125" style="728" customWidth="1"/>
    <col min="1031" max="1031" width="12.42578125" style="728" customWidth="1"/>
    <col min="1032" max="1032" width="13.42578125" style="728" customWidth="1"/>
    <col min="1033" max="1033" width="14.7109375" style="728" customWidth="1"/>
    <col min="1034" max="1034" width="13.140625" style="728" customWidth="1"/>
    <col min="1035" max="1035" width="15.140625" style="728" customWidth="1"/>
    <col min="1036" max="1036" width="15.28515625" style="728" customWidth="1"/>
    <col min="1037" max="1037" width="3" style="728" customWidth="1"/>
    <col min="1038" max="1282" width="9.140625" style="728"/>
    <col min="1283" max="1283" width="10" style="728" customWidth="1"/>
    <col min="1284" max="1284" width="49.42578125" style="728" customWidth="1"/>
    <col min="1285" max="1285" width="12.85546875" style="728" customWidth="1"/>
    <col min="1286" max="1286" width="13.5703125" style="728" customWidth="1"/>
    <col min="1287" max="1287" width="12.42578125" style="728" customWidth="1"/>
    <col min="1288" max="1288" width="13.42578125" style="728" customWidth="1"/>
    <col min="1289" max="1289" width="14.7109375" style="728" customWidth="1"/>
    <col min="1290" max="1290" width="13.140625" style="728" customWidth="1"/>
    <col min="1291" max="1291" width="15.140625" style="728" customWidth="1"/>
    <col min="1292" max="1292" width="15.28515625" style="728" customWidth="1"/>
    <col min="1293" max="1293" width="3" style="728" customWidth="1"/>
    <col min="1294" max="1538" width="9.140625" style="728"/>
    <col min="1539" max="1539" width="10" style="728" customWidth="1"/>
    <col min="1540" max="1540" width="49.42578125" style="728" customWidth="1"/>
    <col min="1541" max="1541" width="12.85546875" style="728" customWidth="1"/>
    <col min="1542" max="1542" width="13.5703125" style="728" customWidth="1"/>
    <col min="1543" max="1543" width="12.42578125" style="728" customWidth="1"/>
    <col min="1544" max="1544" width="13.42578125" style="728" customWidth="1"/>
    <col min="1545" max="1545" width="14.7109375" style="728" customWidth="1"/>
    <col min="1546" max="1546" width="13.140625" style="728" customWidth="1"/>
    <col min="1547" max="1547" width="15.140625" style="728" customWidth="1"/>
    <col min="1548" max="1548" width="15.28515625" style="728" customWidth="1"/>
    <col min="1549" max="1549" width="3" style="728" customWidth="1"/>
    <col min="1550" max="1794" width="9.140625" style="728"/>
    <col min="1795" max="1795" width="10" style="728" customWidth="1"/>
    <col min="1796" max="1796" width="49.42578125" style="728" customWidth="1"/>
    <col min="1797" max="1797" width="12.85546875" style="728" customWidth="1"/>
    <col min="1798" max="1798" width="13.5703125" style="728" customWidth="1"/>
    <col min="1799" max="1799" width="12.42578125" style="728" customWidth="1"/>
    <col min="1800" max="1800" width="13.42578125" style="728" customWidth="1"/>
    <col min="1801" max="1801" width="14.7109375" style="728" customWidth="1"/>
    <col min="1802" max="1802" width="13.140625" style="728" customWidth="1"/>
    <col min="1803" max="1803" width="15.140625" style="728" customWidth="1"/>
    <col min="1804" max="1804" width="15.28515625" style="728" customWidth="1"/>
    <col min="1805" max="1805" width="3" style="728" customWidth="1"/>
    <col min="1806" max="2050" width="9.140625" style="728"/>
    <col min="2051" max="2051" width="10" style="728" customWidth="1"/>
    <col min="2052" max="2052" width="49.42578125" style="728" customWidth="1"/>
    <col min="2053" max="2053" width="12.85546875" style="728" customWidth="1"/>
    <col min="2054" max="2054" width="13.5703125" style="728" customWidth="1"/>
    <col min="2055" max="2055" width="12.42578125" style="728" customWidth="1"/>
    <col min="2056" max="2056" width="13.42578125" style="728" customWidth="1"/>
    <col min="2057" max="2057" width="14.7109375" style="728" customWidth="1"/>
    <col min="2058" max="2058" width="13.140625" style="728" customWidth="1"/>
    <col min="2059" max="2059" width="15.140625" style="728" customWidth="1"/>
    <col min="2060" max="2060" width="15.28515625" style="728" customWidth="1"/>
    <col min="2061" max="2061" width="3" style="728" customWidth="1"/>
    <col min="2062" max="2306" width="9.140625" style="728"/>
    <col min="2307" max="2307" width="10" style="728" customWidth="1"/>
    <col min="2308" max="2308" width="49.42578125" style="728" customWidth="1"/>
    <col min="2309" max="2309" width="12.85546875" style="728" customWidth="1"/>
    <col min="2310" max="2310" width="13.5703125" style="728" customWidth="1"/>
    <col min="2311" max="2311" width="12.42578125" style="728" customWidth="1"/>
    <col min="2312" max="2312" width="13.42578125" style="728" customWidth="1"/>
    <col min="2313" max="2313" width="14.7109375" style="728" customWidth="1"/>
    <col min="2314" max="2314" width="13.140625" style="728" customWidth="1"/>
    <col min="2315" max="2315" width="15.140625" style="728" customWidth="1"/>
    <col min="2316" max="2316" width="15.28515625" style="728" customWidth="1"/>
    <col min="2317" max="2317" width="3" style="728" customWidth="1"/>
    <col min="2318" max="2562" width="9.140625" style="728"/>
    <col min="2563" max="2563" width="10" style="728" customWidth="1"/>
    <col min="2564" max="2564" width="49.42578125" style="728" customWidth="1"/>
    <col min="2565" max="2565" width="12.85546875" style="728" customWidth="1"/>
    <col min="2566" max="2566" width="13.5703125" style="728" customWidth="1"/>
    <col min="2567" max="2567" width="12.42578125" style="728" customWidth="1"/>
    <col min="2568" max="2568" width="13.42578125" style="728" customWidth="1"/>
    <col min="2569" max="2569" width="14.7109375" style="728" customWidth="1"/>
    <col min="2570" max="2570" width="13.140625" style="728" customWidth="1"/>
    <col min="2571" max="2571" width="15.140625" style="728" customWidth="1"/>
    <col min="2572" max="2572" width="15.28515625" style="728" customWidth="1"/>
    <col min="2573" max="2573" width="3" style="728" customWidth="1"/>
    <col min="2574" max="2818" width="9.140625" style="728"/>
    <col min="2819" max="2819" width="10" style="728" customWidth="1"/>
    <col min="2820" max="2820" width="49.42578125" style="728" customWidth="1"/>
    <col min="2821" max="2821" width="12.85546875" style="728" customWidth="1"/>
    <col min="2822" max="2822" width="13.5703125" style="728" customWidth="1"/>
    <col min="2823" max="2823" width="12.42578125" style="728" customWidth="1"/>
    <col min="2824" max="2824" width="13.42578125" style="728" customWidth="1"/>
    <col min="2825" max="2825" width="14.7109375" style="728" customWidth="1"/>
    <col min="2826" max="2826" width="13.140625" style="728" customWidth="1"/>
    <col min="2827" max="2827" width="15.140625" style="728" customWidth="1"/>
    <col min="2828" max="2828" width="15.28515625" style="728" customWidth="1"/>
    <col min="2829" max="2829" width="3" style="728" customWidth="1"/>
    <col min="2830" max="3074" width="9.140625" style="728"/>
    <col min="3075" max="3075" width="10" style="728" customWidth="1"/>
    <col min="3076" max="3076" width="49.42578125" style="728" customWidth="1"/>
    <col min="3077" max="3077" width="12.85546875" style="728" customWidth="1"/>
    <col min="3078" max="3078" width="13.5703125" style="728" customWidth="1"/>
    <col min="3079" max="3079" width="12.42578125" style="728" customWidth="1"/>
    <col min="3080" max="3080" width="13.42578125" style="728" customWidth="1"/>
    <col min="3081" max="3081" width="14.7109375" style="728" customWidth="1"/>
    <col min="3082" max="3082" width="13.140625" style="728" customWidth="1"/>
    <col min="3083" max="3083" width="15.140625" style="728" customWidth="1"/>
    <col min="3084" max="3084" width="15.28515625" style="728" customWidth="1"/>
    <col min="3085" max="3085" width="3" style="728" customWidth="1"/>
    <col min="3086" max="3330" width="9.140625" style="728"/>
    <col min="3331" max="3331" width="10" style="728" customWidth="1"/>
    <col min="3332" max="3332" width="49.42578125" style="728" customWidth="1"/>
    <col min="3333" max="3333" width="12.85546875" style="728" customWidth="1"/>
    <col min="3334" max="3334" width="13.5703125" style="728" customWidth="1"/>
    <col min="3335" max="3335" width="12.42578125" style="728" customWidth="1"/>
    <col min="3336" max="3336" width="13.42578125" style="728" customWidth="1"/>
    <col min="3337" max="3337" width="14.7109375" style="728" customWidth="1"/>
    <col min="3338" max="3338" width="13.140625" style="728" customWidth="1"/>
    <col min="3339" max="3339" width="15.140625" style="728" customWidth="1"/>
    <col min="3340" max="3340" width="15.28515625" style="728" customWidth="1"/>
    <col min="3341" max="3341" width="3" style="728" customWidth="1"/>
    <col min="3342" max="3586" width="9.140625" style="728"/>
    <col min="3587" max="3587" width="10" style="728" customWidth="1"/>
    <col min="3588" max="3588" width="49.42578125" style="728" customWidth="1"/>
    <col min="3589" max="3589" width="12.85546875" style="728" customWidth="1"/>
    <col min="3590" max="3590" width="13.5703125" style="728" customWidth="1"/>
    <col min="3591" max="3591" width="12.42578125" style="728" customWidth="1"/>
    <col min="3592" max="3592" width="13.42578125" style="728" customWidth="1"/>
    <col min="3593" max="3593" width="14.7109375" style="728" customWidth="1"/>
    <col min="3594" max="3594" width="13.140625" style="728" customWidth="1"/>
    <col min="3595" max="3595" width="15.140625" style="728" customWidth="1"/>
    <col min="3596" max="3596" width="15.28515625" style="728" customWidth="1"/>
    <col min="3597" max="3597" width="3" style="728" customWidth="1"/>
    <col min="3598" max="3842" width="9.140625" style="728"/>
    <col min="3843" max="3843" width="10" style="728" customWidth="1"/>
    <col min="3844" max="3844" width="49.42578125" style="728" customWidth="1"/>
    <col min="3845" max="3845" width="12.85546875" style="728" customWidth="1"/>
    <col min="3846" max="3846" width="13.5703125" style="728" customWidth="1"/>
    <col min="3847" max="3847" width="12.42578125" style="728" customWidth="1"/>
    <col min="3848" max="3848" width="13.42578125" style="728" customWidth="1"/>
    <col min="3849" max="3849" width="14.7109375" style="728" customWidth="1"/>
    <col min="3850" max="3850" width="13.140625" style="728" customWidth="1"/>
    <col min="3851" max="3851" width="15.140625" style="728" customWidth="1"/>
    <col min="3852" max="3852" width="15.28515625" style="728" customWidth="1"/>
    <col min="3853" max="3853" width="3" style="728" customWidth="1"/>
    <col min="3854" max="4098" width="9.140625" style="728"/>
    <col min="4099" max="4099" width="10" style="728" customWidth="1"/>
    <col min="4100" max="4100" width="49.42578125" style="728" customWidth="1"/>
    <col min="4101" max="4101" width="12.85546875" style="728" customWidth="1"/>
    <col min="4102" max="4102" width="13.5703125" style="728" customWidth="1"/>
    <col min="4103" max="4103" width="12.42578125" style="728" customWidth="1"/>
    <col min="4104" max="4104" width="13.42578125" style="728" customWidth="1"/>
    <col min="4105" max="4105" width="14.7109375" style="728" customWidth="1"/>
    <col min="4106" max="4106" width="13.140625" style="728" customWidth="1"/>
    <col min="4107" max="4107" width="15.140625" style="728" customWidth="1"/>
    <col min="4108" max="4108" width="15.28515625" style="728" customWidth="1"/>
    <col min="4109" max="4109" width="3" style="728" customWidth="1"/>
    <col min="4110" max="4354" width="9.140625" style="728"/>
    <col min="4355" max="4355" width="10" style="728" customWidth="1"/>
    <col min="4356" max="4356" width="49.42578125" style="728" customWidth="1"/>
    <col min="4357" max="4357" width="12.85546875" style="728" customWidth="1"/>
    <col min="4358" max="4358" width="13.5703125" style="728" customWidth="1"/>
    <col min="4359" max="4359" width="12.42578125" style="728" customWidth="1"/>
    <col min="4360" max="4360" width="13.42578125" style="728" customWidth="1"/>
    <col min="4361" max="4361" width="14.7109375" style="728" customWidth="1"/>
    <col min="4362" max="4362" width="13.140625" style="728" customWidth="1"/>
    <col min="4363" max="4363" width="15.140625" style="728" customWidth="1"/>
    <col min="4364" max="4364" width="15.28515625" style="728" customWidth="1"/>
    <col min="4365" max="4365" width="3" style="728" customWidth="1"/>
    <col min="4366" max="4610" width="9.140625" style="728"/>
    <col min="4611" max="4611" width="10" style="728" customWidth="1"/>
    <col min="4612" max="4612" width="49.42578125" style="728" customWidth="1"/>
    <col min="4613" max="4613" width="12.85546875" style="728" customWidth="1"/>
    <col min="4614" max="4614" width="13.5703125" style="728" customWidth="1"/>
    <col min="4615" max="4615" width="12.42578125" style="728" customWidth="1"/>
    <col min="4616" max="4616" width="13.42578125" style="728" customWidth="1"/>
    <col min="4617" max="4617" width="14.7109375" style="728" customWidth="1"/>
    <col min="4618" max="4618" width="13.140625" style="728" customWidth="1"/>
    <col min="4619" max="4619" width="15.140625" style="728" customWidth="1"/>
    <col min="4620" max="4620" width="15.28515625" style="728" customWidth="1"/>
    <col min="4621" max="4621" width="3" style="728" customWidth="1"/>
    <col min="4622" max="4866" width="9.140625" style="728"/>
    <col min="4867" max="4867" width="10" style="728" customWidth="1"/>
    <col min="4868" max="4868" width="49.42578125" style="728" customWidth="1"/>
    <col min="4869" max="4869" width="12.85546875" style="728" customWidth="1"/>
    <col min="4870" max="4870" width="13.5703125" style="728" customWidth="1"/>
    <col min="4871" max="4871" width="12.42578125" style="728" customWidth="1"/>
    <col min="4872" max="4872" width="13.42578125" style="728" customWidth="1"/>
    <col min="4873" max="4873" width="14.7109375" style="728" customWidth="1"/>
    <col min="4874" max="4874" width="13.140625" style="728" customWidth="1"/>
    <col min="4875" max="4875" width="15.140625" style="728" customWidth="1"/>
    <col min="4876" max="4876" width="15.28515625" style="728" customWidth="1"/>
    <col min="4877" max="4877" width="3" style="728" customWidth="1"/>
    <col min="4878" max="5122" width="9.140625" style="728"/>
    <col min="5123" max="5123" width="10" style="728" customWidth="1"/>
    <col min="5124" max="5124" width="49.42578125" style="728" customWidth="1"/>
    <col min="5125" max="5125" width="12.85546875" style="728" customWidth="1"/>
    <col min="5126" max="5126" width="13.5703125" style="728" customWidth="1"/>
    <col min="5127" max="5127" width="12.42578125" style="728" customWidth="1"/>
    <col min="5128" max="5128" width="13.42578125" style="728" customWidth="1"/>
    <col min="5129" max="5129" width="14.7109375" style="728" customWidth="1"/>
    <col min="5130" max="5130" width="13.140625" style="728" customWidth="1"/>
    <col min="5131" max="5131" width="15.140625" style="728" customWidth="1"/>
    <col min="5132" max="5132" width="15.28515625" style="728" customWidth="1"/>
    <col min="5133" max="5133" width="3" style="728" customWidth="1"/>
    <col min="5134" max="5378" width="9.140625" style="728"/>
    <col min="5379" max="5379" width="10" style="728" customWidth="1"/>
    <col min="5380" max="5380" width="49.42578125" style="728" customWidth="1"/>
    <col min="5381" max="5381" width="12.85546875" style="728" customWidth="1"/>
    <col min="5382" max="5382" width="13.5703125" style="728" customWidth="1"/>
    <col min="5383" max="5383" width="12.42578125" style="728" customWidth="1"/>
    <col min="5384" max="5384" width="13.42578125" style="728" customWidth="1"/>
    <col min="5385" max="5385" width="14.7109375" style="728" customWidth="1"/>
    <col min="5386" max="5386" width="13.140625" style="728" customWidth="1"/>
    <col min="5387" max="5387" width="15.140625" style="728" customWidth="1"/>
    <col min="5388" max="5388" width="15.28515625" style="728" customWidth="1"/>
    <col min="5389" max="5389" width="3" style="728" customWidth="1"/>
    <col min="5390" max="5634" width="9.140625" style="728"/>
    <col min="5635" max="5635" width="10" style="728" customWidth="1"/>
    <col min="5636" max="5636" width="49.42578125" style="728" customWidth="1"/>
    <col min="5637" max="5637" width="12.85546875" style="728" customWidth="1"/>
    <col min="5638" max="5638" width="13.5703125" style="728" customWidth="1"/>
    <col min="5639" max="5639" width="12.42578125" style="728" customWidth="1"/>
    <col min="5640" max="5640" width="13.42578125" style="728" customWidth="1"/>
    <col min="5641" max="5641" width="14.7109375" style="728" customWidth="1"/>
    <col min="5642" max="5642" width="13.140625" style="728" customWidth="1"/>
    <col min="5643" max="5643" width="15.140625" style="728" customWidth="1"/>
    <col min="5644" max="5644" width="15.28515625" style="728" customWidth="1"/>
    <col min="5645" max="5645" width="3" style="728" customWidth="1"/>
    <col min="5646" max="5890" width="9.140625" style="728"/>
    <col min="5891" max="5891" width="10" style="728" customWidth="1"/>
    <col min="5892" max="5892" width="49.42578125" style="728" customWidth="1"/>
    <col min="5893" max="5893" width="12.85546875" style="728" customWidth="1"/>
    <col min="5894" max="5894" width="13.5703125" style="728" customWidth="1"/>
    <col min="5895" max="5895" width="12.42578125" style="728" customWidth="1"/>
    <col min="5896" max="5896" width="13.42578125" style="728" customWidth="1"/>
    <col min="5897" max="5897" width="14.7109375" style="728" customWidth="1"/>
    <col min="5898" max="5898" width="13.140625" style="728" customWidth="1"/>
    <col min="5899" max="5899" width="15.140625" style="728" customWidth="1"/>
    <col min="5900" max="5900" width="15.28515625" style="728" customWidth="1"/>
    <col min="5901" max="5901" width="3" style="728" customWidth="1"/>
    <col min="5902" max="6146" width="9.140625" style="728"/>
    <col min="6147" max="6147" width="10" style="728" customWidth="1"/>
    <col min="6148" max="6148" width="49.42578125" style="728" customWidth="1"/>
    <col min="6149" max="6149" width="12.85546875" style="728" customWidth="1"/>
    <col min="6150" max="6150" width="13.5703125" style="728" customWidth="1"/>
    <col min="6151" max="6151" width="12.42578125" style="728" customWidth="1"/>
    <col min="6152" max="6152" width="13.42578125" style="728" customWidth="1"/>
    <col min="6153" max="6153" width="14.7109375" style="728" customWidth="1"/>
    <col min="6154" max="6154" width="13.140625" style="728" customWidth="1"/>
    <col min="6155" max="6155" width="15.140625" style="728" customWidth="1"/>
    <col min="6156" max="6156" width="15.28515625" style="728" customWidth="1"/>
    <col min="6157" max="6157" width="3" style="728" customWidth="1"/>
    <col min="6158" max="6402" width="9.140625" style="728"/>
    <col min="6403" max="6403" width="10" style="728" customWidth="1"/>
    <col min="6404" max="6404" width="49.42578125" style="728" customWidth="1"/>
    <col min="6405" max="6405" width="12.85546875" style="728" customWidth="1"/>
    <col min="6406" max="6406" width="13.5703125" style="728" customWidth="1"/>
    <col min="6407" max="6407" width="12.42578125" style="728" customWidth="1"/>
    <col min="6408" max="6408" width="13.42578125" style="728" customWidth="1"/>
    <col min="6409" max="6409" width="14.7109375" style="728" customWidth="1"/>
    <col min="6410" max="6410" width="13.140625" style="728" customWidth="1"/>
    <col min="6411" max="6411" width="15.140625" style="728" customWidth="1"/>
    <col min="6412" max="6412" width="15.28515625" style="728" customWidth="1"/>
    <col min="6413" max="6413" width="3" style="728" customWidth="1"/>
    <col min="6414" max="6658" width="9.140625" style="728"/>
    <col min="6659" max="6659" width="10" style="728" customWidth="1"/>
    <col min="6660" max="6660" width="49.42578125" style="728" customWidth="1"/>
    <col min="6661" max="6661" width="12.85546875" style="728" customWidth="1"/>
    <col min="6662" max="6662" width="13.5703125" style="728" customWidth="1"/>
    <col min="6663" max="6663" width="12.42578125" style="728" customWidth="1"/>
    <col min="6664" max="6664" width="13.42578125" style="728" customWidth="1"/>
    <col min="6665" max="6665" width="14.7109375" style="728" customWidth="1"/>
    <col min="6666" max="6666" width="13.140625" style="728" customWidth="1"/>
    <col min="6667" max="6667" width="15.140625" style="728" customWidth="1"/>
    <col min="6668" max="6668" width="15.28515625" style="728" customWidth="1"/>
    <col min="6669" max="6669" width="3" style="728" customWidth="1"/>
    <col min="6670" max="6914" width="9.140625" style="728"/>
    <col min="6915" max="6915" width="10" style="728" customWidth="1"/>
    <col min="6916" max="6916" width="49.42578125" style="728" customWidth="1"/>
    <col min="6917" max="6917" width="12.85546875" style="728" customWidth="1"/>
    <col min="6918" max="6918" width="13.5703125" style="728" customWidth="1"/>
    <col min="6919" max="6919" width="12.42578125" style="728" customWidth="1"/>
    <col min="6920" max="6920" width="13.42578125" style="728" customWidth="1"/>
    <col min="6921" max="6921" width="14.7109375" style="728" customWidth="1"/>
    <col min="6922" max="6922" width="13.140625" style="728" customWidth="1"/>
    <col min="6923" max="6923" width="15.140625" style="728" customWidth="1"/>
    <col min="6924" max="6924" width="15.28515625" style="728" customWidth="1"/>
    <col min="6925" max="6925" width="3" style="728" customWidth="1"/>
    <col min="6926" max="7170" width="9.140625" style="728"/>
    <col min="7171" max="7171" width="10" style="728" customWidth="1"/>
    <col min="7172" max="7172" width="49.42578125" style="728" customWidth="1"/>
    <col min="7173" max="7173" width="12.85546875" style="728" customWidth="1"/>
    <col min="7174" max="7174" width="13.5703125" style="728" customWidth="1"/>
    <col min="7175" max="7175" width="12.42578125" style="728" customWidth="1"/>
    <col min="7176" max="7176" width="13.42578125" style="728" customWidth="1"/>
    <col min="7177" max="7177" width="14.7109375" style="728" customWidth="1"/>
    <col min="7178" max="7178" width="13.140625" style="728" customWidth="1"/>
    <col min="7179" max="7179" width="15.140625" style="728" customWidth="1"/>
    <col min="7180" max="7180" width="15.28515625" style="728" customWidth="1"/>
    <col min="7181" max="7181" width="3" style="728" customWidth="1"/>
    <col min="7182" max="7426" width="9.140625" style="728"/>
    <col min="7427" max="7427" width="10" style="728" customWidth="1"/>
    <col min="7428" max="7428" width="49.42578125" style="728" customWidth="1"/>
    <col min="7429" max="7429" width="12.85546875" style="728" customWidth="1"/>
    <col min="7430" max="7430" width="13.5703125" style="728" customWidth="1"/>
    <col min="7431" max="7431" width="12.42578125" style="728" customWidth="1"/>
    <col min="7432" max="7432" width="13.42578125" style="728" customWidth="1"/>
    <col min="7433" max="7433" width="14.7109375" style="728" customWidth="1"/>
    <col min="7434" max="7434" width="13.140625" style="728" customWidth="1"/>
    <col min="7435" max="7435" width="15.140625" style="728" customWidth="1"/>
    <col min="7436" max="7436" width="15.28515625" style="728" customWidth="1"/>
    <col min="7437" max="7437" width="3" style="728" customWidth="1"/>
    <col min="7438" max="7682" width="9.140625" style="728"/>
    <col min="7683" max="7683" width="10" style="728" customWidth="1"/>
    <col min="7684" max="7684" width="49.42578125" style="728" customWidth="1"/>
    <col min="7685" max="7685" width="12.85546875" style="728" customWidth="1"/>
    <col min="7686" max="7686" width="13.5703125" style="728" customWidth="1"/>
    <col min="7687" max="7687" width="12.42578125" style="728" customWidth="1"/>
    <col min="7688" max="7688" width="13.42578125" style="728" customWidth="1"/>
    <col min="7689" max="7689" width="14.7109375" style="728" customWidth="1"/>
    <col min="7690" max="7690" width="13.140625" style="728" customWidth="1"/>
    <col min="7691" max="7691" width="15.140625" style="728" customWidth="1"/>
    <col min="7692" max="7692" width="15.28515625" style="728" customWidth="1"/>
    <col min="7693" max="7693" width="3" style="728" customWidth="1"/>
    <col min="7694" max="7938" width="9.140625" style="728"/>
    <col min="7939" max="7939" width="10" style="728" customWidth="1"/>
    <col min="7940" max="7940" width="49.42578125" style="728" customWidth="1"/>
    <col min="7941" max="7941" width="12.85546875" style="728" customWidth="1"/>
    <col min="7942" max="7942" width="13.5703125" style="728" customWidth="1"/>
    <col min="7943" max="7943" width="12.42578125" style="728" customWidth="1"/>
    <col min="7944" max="7944" width="13.42578125" style="728" customWidth="1"/>
    <col min="7945" max="7945" width="14.7109375" style="728" customWidth="1"/>
    <col min="7946" max="7946" width="13.140625" style="728" customWidth="1"/>
    <col min="7947" max="7947" width="15.140625" style="728" customWidth="1"/>
    <col min="7948" max="7948" width="15.28515625" style="728" customWidth="1"/>
    <col min="7949" max="7949" width="3" style="728" customWidth="1"/>
    <col min="7950" max="8194" width="9.140625" style="728"/>
    <col min="8195" max="8195" width="10" style="728" customWidth="1"/>
    <col min="8196" max="8196" width="49.42578125" style="728" customWidth="1"/>
    <col min="8197" max="8197" width="12.85546875" style="728" customWidth="1"/>
    <col min="8198" max="8198" width="13.5703125" style="728" customWidth="1"/>
    <col min="8199" max="8199" width="12.42578125" style="728" customWidth="1"/>
    <col min="8200" max="8200" width="13.42578125" style="728" customWidth="1"/>
    <col min="8201" max="8201" width="14.7109375" style="728" customWidth="1"/>
    <col min="8202" max="8202" width="13.140625" style="728" customWidth="1"/>
    <col min="8203" max="8203" width="15.140625" style="728" customWidth="1"/>
    <col min="8204" max="8204" width="15.28515625" style="728" customWidth="1"/>
    <col min="8205" max="8205" width="3" style="728" customWidth="1"/>
    <col min="8206" max="8450" width="9.140625" style="728"/>
    <col min="8451" max="8451" width="10" style="728" customWidth="1"/>
    <col min="8452" max="8452" width="49.42578125" style="728" customWidth="1"/>
    <col min="8453" max="8453" width="12.85546875" style="728" customWidth="1"/>
    <col min="8454" max="8454" width="13.5703125" style="728" customWidth="1"/>
    <col min="8455" max="8455" width="12.42578125" style="728" customWidth="1"/>
    <col min="8456" max="8456" width="13.42578125" style="728" customWidth="1"/>
    <col min="8457" max="8457" width="14.7109375" style="728" customWidth="1"/>
    <col min="8458" max="8458" width="13.140625" style="728" customWidth="1"/>
    <col min="8459" max="8459" width="15.140625" style="728" customWidth="1"/>
    <col min="8460" max="8460" width="15.28515625" style="728" customWidth="1"/>
    <col min="8461" max="8461" width="3" style="728" customWidth="1"/>
    <col min="8462" max="8706" width="9.140625" style="728"/>
    <col min="8707" max="8707" width="10" style="728" customWidth="1"/>
    <col min="8708" max="8708" width="49.42578125" style="728" customWidth="1"/>
    <col min="8709" max="8709" width="12.85546875" style="728" customWidth="1"/>
    <col min="8710" max="8710" width="13.5703125" style="728" customWidth="1"/>
    <col min="8711" max="8711" width="12.42578125" style="728" customWidth="1"/>
    <col min="8712" max="8712" width="13.42578125" style="728" customWidth="1"/>
    <col min="8713" max="8713" width="14.7109375" style="728" customWidth="1"/>
    <col min="8714" max="8714" width="13.140625" style="728" customWidth="1"/>
    <col min="8715" max="8715" width="15.140625" style="728" customWidth="1"/>
    <col min="8716" max="8716" width="15.28515625" style="728" customWidth="1"/>
    <col min="8717" max="8717" width="3" style="728" customWidth="1"/>
    <col min="8718" max="8962" width="9.140625" style="728"/>
    <col min="8963" max="8963" width="10" style="728" customWidth="1"/>
    <col min="8964" max="8964" width="49.42578125" style="728" customWidth="1"/>
    <col min="8965" max="8965" width="12.85546875" style="728" customWidth="1"/>
    <col min="8966" max="8966" width="13.5703125" style="728" customWidth="1"/>
    <col min="8967" max="8967" width="12.42578125" style="728" customWidth="1"/>
    <col min="8968" max="8968" width="13.42578125" style="728" customWidth="1"/>
    <col min="8969" max="8969" width="14.7109375" style="728" customWidth="1"/>
    <col min="8970" max="8970" width="13.140625" style="728" customWidth="1"/>
    <col min="8971" max="8971" width="15.140625" style="728" customWidth="1"/>
    <col min="8972" max="8972" width="15.28515625" style="728" customWidth="1"/>
    <col min="8973" max="8973" width="3" style="728" customWidth="1"/>
    <col min="8974" max="9218" width="9.140625" style="728"/>
    <col min="9219" max="9219" width="10" style="728" customWidth="1"/>
    <col min="9220" max="9220" width="49.42578125" style="728" customWidth="1"/>
    <col min="9221" max="9221" width="12.85546875" style="728" customWidth="1"/>
    <col min="9222" max="9222" width="13.5703125" style="728" customWidth="1"/>
    <col min="9223" max="9223" width="12.42578125" style="728" customWidth="1"/>
    <col min="9224" max="9224" width="13.42578125" style="728" customWidth="1"/>
    <col min="9225" max="9225" width="14.7109375" style="728" customWidth="1"/>
    <col min="9226" max="9226" width="13.140625" style="728" customWidth="1"/>
    <col min="9227" max="9227" width="15.140625" style="728" customWidth="1"/>
    <col min="9228" max="9228" width="15.28515625" style="728" customWidth="1"/>
    <col min="9229" max="9229" width="3" style="728" customWidth="1"/>
    <col min="9230" max="9474" width="9.140625" style="728"/>
    <col min="9475" max="9475" width="10" style="728" customWidth="1"/>
    <col min="9476" max="9476" width="49.42578125" style="728" customWidth="1"/>
    <col min="9477" max="9477" width="12.85546875" style="728" customWidth="1"/>
    <col min="9478" max="9478" width="13.5703125" style="728" customWidth="1"/>
    <col min="9479" max="9479" width="12.42578125" style="728" customWidth="1"/>
    <col min="9480" max="9480" width="13.42578125" style="728" customWidth="1"/>
    <col min="9481" max="9481" width="14.7109375" style="728" customWidth="1"/>
    <col min="9482" max="9482" width="13.140625" style="728" customWidth="1"/>
    <col min="9483" max="9483" width="15.140625" style="728" customWidth="1"/>
    <col min="9484" max="9484" width="15.28515625" style="728" customWidth="1"/>
    <col min="9485" max="9485" width="3" style="728" customWidth="1"/>
    <col min="9486" max="9730" width="9.140625" style="728"/>
    <col min="9731" max="9731" width="10" style="728" customWidth="1"/>
    <col min="9732" max="9732" width="49.42578125" style="728" customWidth="1"/>
    <col min="9733" max="9733" width="12.85546875" style="728" customWidth="1"/>
    <col min="9734" max="9734" width="13.5703125" style="728" customWidth="1"/>
    <col min="9735" max="9735" width="12.42578125" style="728" customWidth="1"/>
    <col min="9736" max="9736" width="13.42578125" style="728" customWidth="1"/>
    <col min="9737" max="9737" width="14.7109375" style="728" customWidth="1"/>
    <col min="9738" max="9738" width="13.140625" style="728" customWidth="1"/>
    <col min="9739" max="9739" width="15.140625" style="728" customWidth="1"/>
    <col min="9740" max="9740" width="15.28515625" style="728" customWidth="1"/>
    <col min="9741" max="9741" width="3" style="728" customWidth="1"/>
    <col min="9742" max="9986" width="9.140625" style="728"/>
    <col min="9987" max="9987" width="10" style="728" customWidth="1"/>
    <col min="9988" max="9988" width="49.42578125" style="728" customWidth="1"/>
    <col min="9989" max="9989" width="12.85546875" style="728" customWidth="1"/>
    <col min="9990" max="9990" width="13.5703125" style="728" customWidth="1"/>
    <col min="9991" max="9991" width="12.42578125" style="728" customWidth="1"/>
    <col min="9992" max="9992" width="13.42578125" style="728" customWidth="1"/>
    <col min="9993" max="9993" width="14.7109375" style="728" customWidth="1"/>
    <col min="9994" max="9994" width="13.140625" style="728" customWidth="1"/>
    <col min="9995" max="9995" width="15.140625" style="728" customWidth="1"/>
    <col min="9996" max="9996" width="15.28515625" style="728" customWidth="1"/>
    <col min="9997" max="9997" width="3" style="728" customWidth="1"/>
    <col min="9998" max="10242" width="9.140625" style="728"/>
    <col min="10243" max="10243" width="10" style="728" customWidth="1"/>
    <col min="10244" max="10244" width="49.42578125" style="728" customWidth="1"/>
    <col min="10245" max="10245" width="12.85546875" style="728" customWidth="1"/>
    <col min="10246" max="10246" width="13.5703125" style="728" customWidth="1"/>
    <col min="10247" max="10247" width="12.42578125" style="728" customWidth="1"/>
    <col min="10248" max="10248" width="13.42578125" style="728" customWidth="1"/>
    <col min="10249" max="10249" width="14.7109375" style="728" customWidth="1"/>
    <col min="10250" max="10250" width="13.140625" style="728" customWidth="1"/>
    <col min="10251" max="10251" width="15.140625" style="728" customWidth="1"/>
    <col min="10252" max="10252" width="15.28515625" style="728" customWidth="1"/>
    <col min="10253" max="10253" width="3" style="728" customWidth="1"/>
    <col min="10254" max="10498" width="9.140625" style="728"/>
    <col min="10499" max="10499" width="10" style="728" customWidth="1"/>
    <col min="10500" max="10500" width="49.42578125" style="728" customWidth="1"/>
    <col min="10501" max="10501" width="12.85546875" style="728" customWidth="1"/>
    <col min="10502" max="10502" width="13.5703125" style="728" customWidth="1"/>
    <col min="10503" max="10503" width="12.42578125" style="728" customWidth="1"/>
    <col min="10504" max="10504" width="13.42578125" style="728" customWidth="1"/>
    <col min="10505" max="10505" width="14.7109375" style="728" customWidth="1"/>
    <col min="10506" max="10506" width="13.140625" style="728" customWidth="1"/>
    <col min="10507" max="10507" width="15.140625" style="728" customWidth="1"/>
    <col min="10508" max="10508" width="15.28515625" style="728" customWidth="1"/>
    <col min="10509" max="10509" width="3" style="728" customWidth="1"/>
    <col min="10510" max="10754" width="9.140625" style="728"/>
    <col min="10755" max="10755" width="10" style="728" customWidth="1"/>
    <col min="10756" max="10756" width="49.42578125" style="728" customWidth="1"/>
    <col min="10757" max="10757" width="12.85546875" style="728" customWidth="1"/>
    <col min="10758" max="10758" width="13.5703125" style="728" customWidth="1"/>
    <col min="10759" max="10759" width="12.42578125" style="728" customWidth="1"/>
    <col min="10760" max="10760" width="13.42578125" style="728" customWidth="1"/>
    <col min="10761" max="10761" width="14.7109375" style="728" customWidth="1"/>
    <col min="10762" max="10762" width="13.140625" style="728" customWidth="1"/>
    <col min="10763" max="10763" width="15.140625" style="728" customWidth="1"/>
    <col min="10764" max="10764" width="15.28515625" style="728" customWidth="1"/>
    <col min="10765" max="10765" width="3" style="728" customWidth="1"/>
    <col min="10766" max="11010" width="9.140625" style="728"/>
    <col min="11011" max="11011" width="10" style="728" customWidth="1"/>
    <col min="11012" max="11012" width="49.42578125" style="728" customWidth="1"/>
    <col min="11013" max="11013" width="12.85546875" style="728" customWidth="1"/>
    <col min="11014" max="11014" width="13.5703125" style="728" customWidth="1"/>
    <col min="11015" max="11015" width="12.42578125" style="728" customWidth="1"/>
    <col min="11016" max="11016" width="13.42578125" style="728" customWidth="1"/>
    <col min="11017" max="11017" width="14.7109375" style="728" customWidth="1"/>
    <col min="11018" max="11018" width="13.140625" style="728" customWidth="1"/>
    <col min="11019" max="11019" width="15.140625" style="728" customWidth="1"/>
    <col min="11020" max="11020" width="15.28515625" style="728" customWidth="1"/>
    <col min="11021" max="11021" width="3" style="728" customWidth="1"/>
    <col min="11022" max="11266" width="9.140625" style="728"/>
    <col min="11267" max="11267" width="10" style="728" customWidth="1"/>
    <col min="11268" max="11268" width="49.42578125" style="728" customWidth="1"/>
    <col min="11269" max="11269" width="12.85546875" style="728" customWidth="1"/>
    <col min="11270" max="11270" width="13.5703125" style="728" customWidth="1"/>
    <col min="11271" max="11271" width="12.42578125" style="728" customWidth="1"/>
    <col min="11272" max="11272" width="13.42578125" style="728" customWidth="1"/>
    <col min="11273" max="11273" width="14.7109375" style="728" customWidth="1"/>
    <col min="11274" max="11274" width="13.140625" style="728" customWidth="1"/>
    <col min="11275" max="11275" width="15.140625" style="728" customWidth="1"/>
    <col min="11276" max="11276" width="15.28515625" style="728" customWidth="1"/>
    <col min="11277" max="11277" width="3" style="728" customWidth="1"/>
    <col min="11278" max="11522" width="9.140625" style="728"/>
    <col min="11523" max="11523" width="10" style="728" customWidth="1"/>
    <col min="11524" max="11524" width="49.42578125" style="728" customWidth="1"/>
    <col min="11525" max="11525" width="12.85546875" style="728" customWidth="1"/>
    <col min="11526" max="11526" width="13.5703125" style="728" customWidth="1"/>
    <col min="11527" max="11527" width="12.42578125" style="728" customWidth="1"/>
    <col min="11528" max="11528" width="13.42578125" style="728" customWidth="1"/>
    <col min="11529" max="11529" width="14.7109375" style="728" customWidth="1"/>
    <col min="11530" max="11530" width="13.140625" style="728" customWidth="1"/>
    <col min="11531" max="11531" width="15.140625" style="728" customWidth="1"/>
    <col min="11532" max="11532" width="15.28515625" style="728" customWidth="1"/>
    <col min="11533" max="11533" width="3" style="728" customWidth="1"/>
    <col min="11534" max="11778" width="9.140625" style="728"/>
    <col min="11779" max="11779" width="10" style="728" customWidth="1"/>
    <col min="11780" max="11780" width="49.42578125" style="728" customWidth="1"/>
    <col min="11781" max="11781" width="12.85546875" style="728" customWidth="1"/>
    <col min="11782" max="11782" width="13.5703125" style="728" customWidth="1"/>
    <col min="11783" max="11783" width="12.42578125" style="728" customWidth="1"/>
    <col min="11784" max="11784" width="13.42578125" style="728" customWidth="1"/>
    <col min="11785" max="11785" width="14.7109375" style="728" customWidth="1"/>
    <col min="11786" max="11786" width="13.140625" style="728" customWidth="1"/>
    <col min="11787" max="11787" width="15.140625" style="728" customWidth="1"/>
    <col min="11788" max="11788" width="15.28515625" style="728" customWidth="1"/>
    <col min="11789" max="11789" width="3" style="728" customWidth="1"/>
    <col min="11790" max="12034" width="9.140625" style="728"/>
    <col min="12035" max="12035" width="10" style="728" customWidth="1"/>
    <col min="12036" max="12036" width="49.42578125" style="728" customWidth="1"/>
    <col min="12037" max="12037" width="12.85546875" style="728" customWidth="1"/>
    <col min="12038" max="12038" width="13.5703125" style="728" customWidth="1"/>
    <col min="12039" max="12039" width="12.42578125" style="728" customWidth="1"/>
    <col min="12040" max="12040" width="13.42578125" style="728" customWidth="1"/>
    <col min="12041" max="12041" width="14.7109375" style="728" customWidth="1"/>
    <col min="12042" max="12042" width="13.140625" style="728" customWidth="1"/>
    <col min="12043" max="12043" width="15.140625" style="728" customWidth="1"/>
    <col min="12044" max="12044" width="15.28515625" style="728" customWidth="1"/>
    <col min="12045" max="12045" width="3" style="728" customWidth="1"/>
    <col min="12046" max="12290" width="9.140625" style="728"/>
    <col min="12291" max="12291" width="10" style="728" customWidth="1"/>
    <col min="12292" max="12292" width="49.42578125" style="728" customWidth="1"/>
    <col min="12293" max="12293" width="12.85546875" style="728" customWidth="1"/>
    <col min="12294" max="12294" width="13.5703125" style="728" customWidth="1"/>
    <col min="12295" max="12295" width="12.42578125" style="728" customWidth="1"/>
    <col min="12296" max="12296" width="13.42578125" style="728" customWidth="1"/>
    <col min="12297" max="12297" width="14.7109375" style="728" customWidth="1"/>
    <col min="12298" max="12298" width="13.140625" style="728" customWidth="1"/>
    <col min="12299" max="12299" width="15.140625" style="728" customWidth="1"/>
    <col min="12300" max="12300" width="15.28515625" style="728" customWidth="1"/>
    <col min="12301" max="12301" width="3" style="728" customWidth="1"/>
    <col min="12302" max="12546" width="9.140625" style="728"/>
    <col min="12547" max="12547" width="10" style="728" customWidth="1"/>
    <col min="12548" max="12548" width="49.42578125" style="728" customWidth="1"/>
    <col min="12549" max="12549" width="12.85546875" style="728" customWidth="1"/>
    <col min="12550" max="12550" width="13.5703125" style="728" customWidth="1"/>
    <col min="12551" max="12551" width="12.42578125" style="728" customWidth="1"/>
    <col min="12552" max="12552" width="13.42578125" style="728" customWidth="1"/>
    <col min="12553" max="12553" width="14.7109375" style="728" customWidth="1"/>
    <col min="12554" max="12554" width="13.140625" style="728" customWidth="1"/>
    <col min="12555" max="12555" width="15.140625" style="728" customWidth="1"/>
    <col min="12556" max="12556" width="15.28515625" style="728" customWidth="1"/>
    <col min="12557" max="12557" width="3" style="728" customWidth="1"/>
    <col min="12558" max="12802" width="9.140625" style="728"/>
    <col min="12803" max="12803" width="10" style="728" customWidth="1"/>
    <col min="12804" max="12804" width="49.42578125" style="728" customWidth="1"/>
    <col min="12805" max="12805" width="12.85546875" style="728" customWidth="1"/>
    <col min="12806" max="12806" width="13.5703125" style="728" customWidth="1"/>
    <col min="12807" max="12807" width="12.42578125" style="728" customWidth="1"/>
    <col min="12808" max="12808" width="13.42578125" style="728" customWidth="1"/>
    <col min="12809" max="12809" width="14.7109375" style="728" customWidth="1"/>
    <col min="12810" max="12810" width="13.140625" style="728" customWidth="1"/>
    <col min="12811" max="12811" width="15.140625" style="728" customWidth="1"/>
    <col min="12812" max="12812" width="15.28515625" style="728" customWidth="1"/>
    <col min="12813" max="12813" width="3" style="728" customWidth="1"/>
    <col min="12814" max="13058" width="9.140625" style="728"/>
    <col min="13059" max="13059" width="10" style="728" customWidth="1"/>
    <col min="13060" max="13060" width="49.42578125" style="728" customWidth="1"/>
    <col min="13061" max="13061" width="12.85546875" style="728" customWidth="1"/>
    <col min="13062" max="13062" width="13.5703125" style="728" customWidth="1"/>
    <col min="13063" max="13063" width="12.42578125" style="728" customWidth="1"/>
    <col min="13064" max="13064" width="13.42578125" style="728" customWidth="1"/>
    <col min="13065" max="13065" width="14.7109375" style="728" customWidth="1"/>
    <col min="13066" max="13066" width="13.140625" style="728" customWidth="1"/>
    <col min="13067" max="13067" width="15.140625" style="728" customWidth="1"/>
    <col min="13068" max="13068" width="15.28515625" style="728" customWidth="1"/>
    <col min="13069" max="13069" width="3" style="728" customWidth="1"/>
    <col min="13070" max="13314" width="9.140625" style="728"/>
    <col min="13315" max="13315" width="10" style="728" customWidth="1"/>
    <col min="13316" max="13316" width="49.42578125" style="728" customWidth="1"/>
    <col min="13317" max="13317" width="12.85546875" style="728" customWidth="1"/>
    <col min="13318" max="13318" width="13.5703125" style="728" customWidth="1"/>
    <col min="13319" max="13319" width="12.42578125" style="728" customWidth="1"/>
    <col min="13320" max="13320" width="13.42578125" style="728" customWidth="1"/>
    <col min="13321" max="13321" width="14.7109375" style="728" customWidth="1"/>
    <col min="13322" max="13322" width="13.140625" style="728" customWidth="1"/>
    <col min="13323" max="13323" width="15.140625" style="728" customWidth="1"/>
    <col min="13324" max="13324" width="15.28515625" style="728" customWidth="1"/>
    <col min="13325" max="13325" width="3" style="728" customWidth="1"/>
    <col min="13326" max="13570" width="9.140625" style="728"/>
    <col min="13571" max="13571" width="10" style="728" customWidth="1"/>
    <col min="13572" max="13572" width="49.42578125" style="728" customWidth="1"/>
    <col min="13573" max="13573" width="12.85546875" style="728" customWidth="1"/>
    <col min="13574" max="13574" width="13.5703125" style="728" customWidth="1"/>
    <col min="13575" max="13575" width="12.42578125" style="728" customWidth="1"/>
    <col min="13576" max="13576" width="13.42578125" style="728" customWidth="1"/>
    <col min="13577" max="13577" width="14.7109375" style="728" customWidth="1"/>
    <col min="13578" max="13578" width="13.140625" style="728" customWidth="1"/>
    <col min="13579" max="13579" width="15.140625" style="728" customWidth="1"/>
    <col min="13580" max="13580" width="15.28515625" style="728" customWidth="1"/>
    <col min="13581" max="13581" width="3" style="728" customWidth="1"/>
    <col min="13582" max="13826" width="9.140625" style="728"/>
    <col min="13827" max="13827" width="10" style="728" customWidth="1"/>
    <col min="13828" max="13828" width="49.42578125" style="728" customWidth="1"/>
    <col min="13829" max="13829" width="12.85546875" style="728" customWidth="1"/>
    <col min="13830" max="13830" width="13.5703125" style="728" customWidth="1"/>
    <col min="13831" max="13831" width="12.42578125" style="728" customWidth="1"/>
    <col min="13832" max="13832" width="13.42578125" style="728" customWidth="1"/>
    <col min="13833" max="13833" width="14.7109375" style="728" customWidth="1"/>
    <col min="13834" max="13834" width="13.140625" style="728" customWidth="1"/>
    <col min="13835" max="13835" width="15.140625" style="728" customWidth="1"/>
    <col min="13836" max="13836" width="15.28515625" style="728" customWidth="1"/>
    <col min="13837" max="13837" width="3" style="728" customWidth="1"/>
    <col min="13838" max="14082" width="9.140625" style="728"/>
    <col min="14083" max="14083" width="10" style="728" customWidth="1"/>
    <col min="14084" max="14084" width="49.42578125" style="728" customWidth="1"/>
    <col min="14085" max="14085" width="12.85546875" style="728" customWidth="1"/>
    <col min="14086" max="14086" width="13.5703125" style="728" customWidth="1"/>
    <col min="14087" max="14087" width="12.42578125" style="728" customWidth="1"/>
    <col min="14088" max="14088" width="13.42578125" style="728" customWidth="1"/>
    <col min="14089" max="14089" width="14.7109375" style="728" customWidth="1"/>
    <col min="14090" max="14090" width="13.140625" style="728" customWidth="1"/>
    <col min="14091" max="14091" width="15.140625" style="728" customWidth="1"/>
    <col min="14092" max="14092" width="15.28515625" style="728" customWidth="1"/>
    <col min="14093" max="14093" width="3" style="728" customWidth="1"/>
    <col min="14094" max="14338" width="9.140625" style="728"/>
    <col min="14339" max="14339" width="10" style="728" customWidth="1"/>
    <col min="14340" max="14340" width="49.42578125" style="728" customWidth="1"/>
    <col min="14341" max="14341" width="12.85546875" style="728" customWidth="1"/>
    <col min="14342" max="14342" width="13.5703125" style="728" customWidth="1"/>
    <col min="14343" max="14343" width="12.42578125" style="728" customWidth="1"/>
    <col min="14344" max="14344" width="13.42578125" style="728" customWidth="1"/>
    <col min="14345" max="14345" width="14.7109375" style="728" customWidth="1"/>
    <col min="14346" max="14346" width="13.140625" style="728" customWidth="1"/>
    <col min="14347" max="14347" width="15.140625" style="728" customWidth="1"/>
    <col min="14348" max="14348" width="15.28515625" style="728" customWidth="1"/>
    <col min="14349" max="14349" width="3" style="728" customWidth="1"/>
    <col min="14350" max="14594" width="9.140625" style="728"/>
    <col min="14595" max="14595" width="10" style="728" customWidth="1"/>
    <col min="14596" max="14596" width="49.42578125" style="728" customWidth="1"/>
    <col min="14597" max="14597" width="12.85546875" style="728" customWidth="1"/>
    <col min="14598" max="14598" width="13.5703125" style="728" customWidth="1"/>
    <col min="14599" max="14599" width="12.42578125" style="728" customWidth="1"/>
    <col min="14600" max="14600" width="13.42578125" style="728" customWidth="1"/>
    <col min="14601" max="14601" width="14.7109375" style="728" customWidth="1"/>
    <col min="14602" max="14602" width="13.140625" style="728" customWidth="1"/>
    <col min="14603" max="14603" width="15.140625" style="728" customWidth="1"/>
    <col min="14604" max="14604" width="15.28515625" style="728" customWidth="1"/>
    <col min="14605" max="14605" width="3" style="728" customWidth="1"/>
    <col min="14606" max="14850" width="9.140625" style="728"/>
    <col min="14851" max="14851" width="10" style="728" customWidth="1"/>
    <col min="14852" max="14852" width="49.42578125" style="728" customWidth="1"/>
    <col min="14853" max="14853" width="12.85546875" style="728" customWidth="1"/>
    <col min="14854" max="14854" width="13.5703125" style="728" customWidth="1"/>
    <col min="14855" max="14855" width="12.42578125" style="728" customWidth="1"/>
    <col min="14856" max="14856" width="13.42578125" style="728" customWidth="1"/>
    <col min="14857" max="14857" width="14.7109375" style="728" customWidth="1"/>
    <col min="14858" max="14858" width="13.140625" style="728" customWidth="1"/>
    <col min="14859" max="14859" width="15.140625" style="728" customWidth="1"/>
    <col min="14860" max="14860" width="15.28515625" style="728" customWidth="1"/>
    <col min="14861" max="14861" width="3" style="728" customWidth="1"/>
    <col min="14862" max="15106" width="9.140625" style="728"/>
    <col min="15107" max="15107" width="10" style="728" customWidth="1"/>
    <col min="15108" max="15108" width="49.42578125" style="728" customWidth="1"/>
    <col min="15109" max="15109" width="12.85546875" style="728" customWidth="1"/>
    <col min="15110" max="15110" width="13.5703125" style="728" customWidth="1"/>
    <col min="15111" max="15111" width="12.42578125" style="728" customWidth="1"/>
    <col min="15112" max="15112" width="13.42578125" style="728" customWidth="1"/>
    <col min="15113" max="15113" width="14.7109375" style="728" customWidth="1"/>
    <col min="15114" max="15114" width="13.140625" style="728" customWidth="1"/>
    <col min="15115" max="15115" width="15.140625" style="728" customWidth="1"/>
    <col min="15116" max="15116" width="15.28515625" style="728" customWidth="1"/>
    <col min="15117" max="15117" width="3" style="728" customWidth="1"/>
    <col min="15118" max="15362" width="9.140625" style="728"/>
    <col min="15363" max="15363" width="10" style="728" customWidth="1"/>
    <col min="15364" max="15364" width="49.42578125" style="728" customWidth="1"/>
    <col min="15365" max="15365" width="12.85546875" style="728" customWidth="1"/>
    <col min="15366" max="15366" width="13.5703125" style="728" customWidth="1"/>
    <col min="15367" max="15367" width="12.42578125" style="728" customWidth="1"/>
    <col min="15368" max="15368" width="13.42578125" style="728" customWidth="1"/>
    <col min="15369" max="15369" width="14.7109375" style="728" customWidth="1"/>
    <col min="15370" max="15370" width="13.140625" style="728" customWidth="1"/>
    <col min="15371" max="15371" width="15.140625" style="728" customWidth="1"/>
    <col min="15372" max="15372" width="15.28515625" style="728" customWidth="1"/>
    <col min="15373" max="15373" width="3" style="728" customWidth="1"/>
    <col min="15374" max="15618" width="9.140625" style="728"/>
    <col min="15619" max="15619" width="10" style="728" customWidth="1"/>
    <col min="15620" max="15620" width="49.42578125" style="728" customWidth="1"/>
    <col min="15621" max="15621" width="12.85546875" style="728" customWidth="1"/>
    <col min="15622" max="15622" width="13.5703125" style="728" customWidth="1"/>
    <col min="15623" max="15623" width="12.42578125" style="728" customWidth="1"/>
    <col min="15624" max="15624" width="13.42578125" style="728" customWidth="1"/>
    <col min="15625" max="15625" width="14.7109375" style="728" customWidth="1"/>
    <col min="15626" max="15626" width="13.140625" style="728" customWidth="1"/>
    <col min="15627" max="15627" width="15.140625" style="728" customWidth="1"/>
    <col min="15628" max="15628" width="15.28515625" style="728" customWidth="1"/>
    <col min="15629" max="15629" width="3" style="728" customWidth="1"/>
    <col min="15630" max="15874" width="9.140625" style="728"/>
    <col min="15875" max="15875" width="10" style="728" customWidth="1"/>
    <col min="15876" max="15876" width="49.42578125" style="728" customWidth="1"/>
    <col min="15877" max="15877" width="12.85546875" style="728" customWidth="1"/>
    <col min="15878" max="15878" width="13.5703125" style="728" customWidth="1"/>
    <col min="15879" max="15879" width="12.42578125" style="728" customWidth="1"/>
    <col min="15880" max="15880" width="13.42578125" style="728" customWidth="1"/>
    <col min="15881" max="15881" width="14.7109375" style="728" customWidth="1"/>
    <col min="15882" max="15882" width="13.140625" style="728" customWidth="1"/>
    <col min="15883" max="15883" width="15.140625" style="728" customWidth="1"/>
    <col min="15884" max="15884" width="15.28515625" style="728" customWidth="1"/>
    <col min="15885" max="15885" width="3" style="728" customWidth="1"/>
    <col min="15886" max="16130" width="9.140625" style="728"/>
    <col min="16131" max="16131" width="10" style="728" customWidth="1"/>
    <col min="16132" max="16132" width="49.42578125" style="728" customWidth="1"/>
    <col min="16133" max="16133" width="12.85546875" style="728" customWidth="1"/>
    <col min="16134" max="16134" width="13.5703125" style="728" customWidth="1"/>
    <col min="16135" max="16135" width="12.42578125" style="728" customWidth="1"/>
    <col min="16136" max="16136" width="13.42578125" style="728" customWidth="1"/>
    <col min="16137" max="16137" width="14.7109375" style="728" customWidth="1"/>
    <col min="16138" max="16138" width="13.140625" style="728" customWidth="1"/>
    <col min="16139" max="16139" width="15.140625" style="728" customWidth="1"/>
    <col min="16140" max="16140" width="15.28515625" style="728" customWidth="1"/>
    <col min="16141" max="16141" width="3" style="728" customWidth="1"/>
    <col min="16142" max="16384" width="9.140625" style="728"/>
  </cols>
  <sheetData>
    <row r="1" spans="1:15" ht="17.25" customHeight="1">
      <c r="A1" s="156"/>
      <c r="B1" s="156"/>
      <c r="C1" s="156"/>
      <c r="D1" s="156"/>
      <c r="E1" s="156"/>
      <c r="F1" s="156"/>
      <c r="G1" s="156"/>
      <c r="H1" s="156"/>
      <c r="I1" s="156"/>
      <c r="J1" s="156"/>
      <c r="K1" s="987" t="s">
        <v>611</v>
      </c>
      <c r="L1" s="987"/>
      <c r="M1" s="698"/>
      <c r="N1" s="698"/>
    </row>
    <row r="2" spans="1:15" ht="7.5" customHeight="1">
      <c r="A2" s="699"/>
      <c r="B2" s="699"/>
      <c r="C2" s="699"/>
      <c r="D2" s="699"/>
      <c r="E2" s="699"/>
      <c r="F2" s="699"/>
      <c r="G2" s="156"/>
      <c r="H2" s="156"/>
      <c r="I2" s="156"/>
      <c r="J2" s="156"/>
      <c r="K2" s="156"/>
      <c r="L2" s="156"/>
      <c r="M2" s="698"/>
      <c r="N2" s="698"/>
    </row>
    <row r="3" spans="1:15" ht="18" customHeight="1">
      <c r="A3" s="994" t="s">
        <v>416</v>
      </c>
      <c r="B3" s="994"/>
      <c r="C3" s="994"/>
      <c r="D3" s="994"/>
      <c r="E3" s="994"/>
      <c r="F3" s="994"/>
      <c r="G3" s="994"/>
      <c r="H3" s="994"/>
      <c r="I3" s="994"/>
      <c r="J3" s="994"/>
      <c r="K3" s="994"/>
      <c r="L3" s="994"/>
      <c r="M3" s="698"/>
      <c r="N3" s="698"/>
    </row>
    <row r="4" spans="1:15" ht="18" customHeight="1">
      <c r="A4" s="995" t="s">
        <v>164</v>
      </c>
      <c r="B4" s="995"/>
      <c r="C4" s="995"/>
      <c r="D4" s="995"/>
      <c r="E4" s="995"/>
      <c r="F4" s="995"/>
      <c r="G4" s="995"/>
      <c r="H4" s="995"/>
      <c r="I4" s="995"/>
      <c r="J4" s="995"/>
      <c r="K4" s="995"/>
      <c r="L4" s="995"/>
      <c r="M4" s="698"/>
      <c r="N4" s="698"/>
    </row>
    <row r="5" spans="1:15" ht="11.25" customHeight="1">
      <c r="A5" s="701"/>
      <c r="B5" s="701"/>
      <c r="C5" s="701"/>
      <c r="D5" s="701"/>
      <c r="E5" s="701"/>
      <c r="F5" s="701"/>
      <c r="G5" s="701"/>
      <c r="H5" s="701"/>
      <c r="I5" s="701"/>
      <c r="J5" s="701"/>
      <c r="K5" s="701"/>
      <c r="L5" s="156"/>
      <c r="M5" s="698"/>
      <c r="N5" s="698"/>
    </row>
    <row r="6" spans="1:15" ht="16.5" customHeight="1">
      <c r="A6" s="996" t="s">
        <v>1396</v>
      </c>
      <c r="B6" s="996"/>
      <c r="C6" s="996"/>
      <c r="D6" s="996"/>
      <c r="E6" s="996"/>
      <c r="F6" s="618"/>
      <c r="G6" s="618"/>
      <c r="H6" s="156"/>
      <c r="I6" s="156"/>
      <c r="J6" s="156"/>
      <c r="K6" s="156"/>
      <c r="L6" s="156"/>
      <c r="M6" s="698"/>
      <c r="N6" s="698"/>
    </row>
    <row r="7" spans="1:15" ht="16.5" customHeight="1">
      <c r="A7" s="952" t="str">
        <f>"Expenditure Head No : "&amp;'ZZZ-PG1.DBF'!A674</f>
        <v>Expenditure Head No : 603</v>
      </c>
      <c r="B7" s="953"/>
      <c r="C7" s="618"/>
      <c r="D7" s="618"/>
      <c r="E7" s="618"/>
      <c r="F7" s="618"/>
      <c r="G7" s="618"/>
      <c r="H7" s="618"/>
      <c r="I7" s="618"/>
      <c r="J7" s="618"/>
      <c r="K7" s="156"/>
      <c r="L7" s="156"/>
      <c r="M7" s="698"/>
      <c r="N7" s="698"/>
    </row>
    <row r="8" spans="1:15" ht="16.5" customHeight="1">
      <c r="A8" s="952" t="str">
        <f>"Programme No. &amp; Title : "&amp;'ZZZ-PG1.DBF'!B674</f>
        <v>Programme No. &amp; Title : 03</v>
      </c>
      <c r="B8" s="953"/>
      <c r="C8" s="618"/>
      <c r="D8" s="618"/>
      <c r="E8" s="618"/>
      <c r="F8" s="618"/>
      <c r="G8" s="618"/>
      <c r="H8" s="618"/>
      <c r="I8" s="618"/>
      <c r="J8" s="618"/>
      <c r="K8" s="156"/>
      <c r="L8" s="156"/>
      <c r="M8" s="698"/>
      <c r="N8" s="698"/>
    </row>
    <row r="9" spans="1:15" ht="12.75" customHeight="1">
      <c r="A9" s="618"/>
      <c r="B9" s="618"/>
      <c r="C9" s="618"/>
      <c r="D9" s="618"/>
      <c r="E9" s="618"/>
      <c r="F9" s="618"/>
      <c r="G9" s="618"/>
      <c r="H9" s="618"/>
      <c r="I9" s="618"/>
      <c r="J9" s="618"/>
      <c r="K9" s="156"/>
      <c r="L9" s="156"/>
      <c r="M9" s="698"/>
      <c r="N9" s="698"/>
    </row>
    <row r="10" spans="1:15" ht="24" customHeight="1">
      <c r="A10" s="729"/>
      <c r="B10" s="676" t="s">
        <v>154</v>
      </c>
      <c r="C10" s="988" t="str">
        <f>"Project "&amp;'ZZZ-PG1.DBF'!C674</f>
        <v>Project 02</v>
      </c>
      <c r="D10" s="989"/>
      <c r="E10" s="988" t="str">
        <f>"Project "&amp;'ZZZ-PG1.DBF'!C690</f>
        <v xml:space="preserve">Project </v>
      </c>
      <c r="F10" s="989"/>
      <c r="G10" s="988" t="str">
        <f>"Project "&amp;'ZZZ-PG1.DBF'!C706</f>
        <v xml:space="preserve">Project </v>
      </c>
      <c r="H10" s="989"/>
      <c r="I10" s="988" t="str">
        <f>"Project "&amp;'ZZZ-PG1.DBF'!C722</f>
        <v xml:space="preserve">Project </v>
      </c>
      <c r="J10" s="989"/>
      <c r="K10" s="990" t="s">
        <v>482</v>
      </c>
      <c r="L10" s="991"/>
      <c r="M10" s="716"/>
      <c r="N10" s="717"/>
    </row>
    <row r="11" spans="1:15" ht="31.5" customHeight="1">
      <c r="A11" s="985" t="s">
        <v>144</v>
      </c>
      <c r="B11" s="982" t="s">
        <v>153</v>
      </c>
      <c r="C11" s="985" t="s">
        <v>165</v>
      </c>
      <c r="D11" s="985" t="s">
        <v>166</v>
      </c>
      <c r="E11" s="985" t="s">
        <v>165</v>
      </c>
      <c r="F11" s="985" t="s">
        <v>166</v>
      </c>
      <c r="G11" s="985" t="s">
        <v>165</v>
      </c>
      <c r="H11" s="985" t="s">
        <v>166</v>
      </c>
      <c r="I11" s="985" t="s">
        <v>165</v>
      </c>
      <c r="J11" s="985" t="s">
        <v>166</v>
      </c>
      <c r="K11" s="992"/>
      <c r="L11" s="993"/>
      <c r="M11" s="717"/>
      <c r="N11" s="717"/>
      <c r="O11" s="350"/>
    </row>
    <row r="12" spans="1:15" ht="33" customHeight="1">
      <c r="A12" s="997"/>
      <c r="B12" s="983"/>
      <c r="C12" s="986"/>
      <c r="D12" s="986"/>
      <c r="E12" s="986"/>
      <c r="F12" s="986"/>
      <c r="G12" s="986"/>
      <c r="H12" s="986"/>
      <c r="I12" s="986"/>
      <c r="J12" s="986"/>
      <c r="K12" s="703" t="s">
        <v>165</v>
      </c>
      <c r="L12" s="703" t="s">
        <v>166</v>
      </c>
      <c r="M12" s="717"/>
      <c r="N12" s="717"/>
      <c r="O12" s="557"/>
    </row>
    <row r="13" spans="1:15" ht="15" customHeight="1">
      <c r="A13" s="730"/>
      <c r="B13" s="704"/>
      <c r="C13" s="707" t="s">
        <v>7</v>
      </c>
      <c r="D13" s="707" t="s">
        <v>7</v>
      </c>
      <c r="E13" s="707" t="s">
        <v>7</v>
      </c>
      <c r="F13" s="707" t="s">
        <v>7</v>
      </c>
      <c r="G13" s="707" t="s">
        <v>7</v>
      </c>
      <c r="H13" s="707" t="s">
        <v>7</v>
      </c>
      <c r="I13" s="707" t="s">
        <v>7</v>
      </c>
      <c r="J13" s="707" t="s">
        <v>7</v>
      </c>
      <c r="K13" s="707" t="s">
        <v>7</v>
      </c>
      <c r="L13" s="707" t="s">
        <v>7</v>
      </c>
      <c r="M13" s="717"/>
      <c r="N13" s="717"/>
      <c r="O13" s="557"/>
    </row>
    <row r="14" spans="1:15">
      <c r="A14" s="731" t="s">
        <v>33</v>
      </c>
      <c r="B14" s="710" t="s">
        <v>33</v>
      </c>
      <c r="C14" s="732"/>
      <c r="D14" s="733"/>
      <c r="E14" s="702"/>
      <c r="F14" s="733"/>
      <c r="G14" s="733"/>
      <c r="H14" s="733"/>
      <c r="I14" s="733"/>
      <c r="J14" s="733"/>
      <c r="K14" s="734"/>
      <c r="L14" s="715"/>
      <c r="M14" s="717"/>
      <c r="N14" s="717"/>
      <c r="O14" s="490"/>
    </row>
    <row r="15" spans="1:15">
      <c r="A15" s="718">
        <v>22</v>
      </c>
      <c r="B15" s="719" t="s">
        <v>465</v>
      </c>
      <c r="C15" s="720">
        <f>'ZZZ-PG1.DBF'!L674</f>
        <v>8890940</v>
      </c>
      <c r="D15" s="735">
        <f>'ZZZ-PG1.DBF'!V674</f>
        <v>8329097</v>
      </c>
      <c r="E15" s="736">
        <f>'ZZZ-PG1.DBF'!L690</f>
        <v>0</v>
      </c>
      <c r="F15" s="313">
        <f>'ZZZ-PG1.DBF'!V690</f>
        <v>0</v>
      </c>
      <c r="G15" s="313">
        <f>'ZZZ-PG1.DBF'!L706</f>
        <v>0</v>
      </c>
      <c r="H15" s="313">
        <f>'ZZZ-PG1.DBF'!V706</f>
        <v>0</v>
      </c>
      <c r="I15" s="313">
        <f>'ZZZ-PG1.DBF'!L722</f>
        <v>0</v>
      </c>
      <c r="J15" s="313">
        <f>'ZZZ-PG1.DBF'!V722</f>
        <v>0</v>
      </c>
      <c r="K15" s="313">
        <f>C15+E15+G15+I15</f>
        <v>8890940</v>
      </c>
      <c r="L15" s="313">
        <f>D15+F15+H15+J15</f>
        <v>8329097</v>
      </c>
      <c r="M15" s="717"/>
      <c r="N15" s="717"/>
    </row>
    <row r="16" spans="1:15">
      <c r="A16" s="718">
        <v>23</v>
      </c>
      <c r="B16" s="719" t="s">
        <v>615</v>
      </c>
      <c r="C16" s="720">
        <f>'ZZZ-PG1.DBF'!L675</f>
        <v>1000000</v>
      </c>
      <c r="D16" s="735">
        <f>'ZZZ-PG1.DBF'!V675</f>
        <v>208983</v>
      </c>
      <c r="E16" s="736">
        <f>'ZZZ-PG1.DBF'!L691</f>
        <v>0</v>
      </c>
      <c r="F16" s="313">
        <f>'ZZZ-PG1.DBF'!V691</f>
        <v>0</v>
      </c>
      <c r="G16" s="313">
        <f>'ZZZ-PG1.DBF'!L707</f>
        <v>0</v>
      </c>
      <c r="H16" s="313">
        <f>'ZZZ-PG1.DBF'!V707</f>
        <v>0</v>
      </c>
      <c r="I16" s="313">
        <f>'ZZZ-PG1.DBF'!L723</f>
        <v>0</v>
      </c>
      <c r="J16" s="313">
        <f>'ZZZ-PG1.DBF'!V723</f>
        <v>0</v>
      </c>
      <c r="K16" s="313">
        <f t="shared" ref="K16:K24" si="0">C16+E16+G16+I16</f>
        <v>1000000</v>
      </c>
      <c r="L16" s="313">
        <f t="shared" ref="L16:L24" si="1">D16+F16+H16+J16</f>
        <v>208983</v>
      </c>
      <c r="M16" s="717"/>
      <c r="N16" s="717"/>
    </row>
    <row r="17" spans="1:14">
      <c r="A17" s="718">
        <v>24</v>
      </c>
      <c r="B17" s="719" t="s">
        <v>616</v>
      </c>
      <c r="C17" s="720">
        <f>'ZZZ-PG1.DBF'!L676</f>
        <v>0</v>
      </c>
      <c r="D17" s="735">
        <f>'ZZZ-PG1.DBF'!V676</f>
        <v>0</v>
      </c>
      <c r="E17" s="736">
        <f>'ZZZ-PG1.DBF'!L692</f>
        <v>0</v>
      </c>
      <c r="F17" s="313">
        <f>'ZZZ-PG1.DBF'!V692</f>
        <v>0</v>
      </c>
      <c r="G17" s="313">
        <f>'ZZZ-PG1.DBF'!L708</f>
        <v>0</v>
      </c>
      <c r="H17" s="313">
        <f>'ZZZ-PG1.DBF'!V708</f>
        <v>0</v>
      </c>
      <c r="I17" s="313">
        <f>'ZZZ-PG1.DBF'!L724</f>
        <v>0</v>
      </c>
      <c r="J17" s="313">
        <f>'ZZZ-PG1.DBF'!V724</f>
        <v>0</v>
      </c>
      <c r="K17" s="313">
        <f t="shared" si="0"/>
        <v>0</v>
      </c>
      <c r="L17" s="313">
        <f t="shared" si="1"/>
        <v>0</v>
      </c>
      <c r="M17" s="717"/>
      <c r="N17" s="717"/>
    </row>
    <row r="18" spans="1:14">
      <c r="A18" s="718">
        <v>25</v>
      </c>
      <c r="B18" s="719" t="s">
        <v>612</v>
      </c>
      <c r="C18" s="720">
        <f>'ZZZ-PG1.DBF'!L677</f>
        <v>0</v>
      </c>
      <c r="D18" s="735">
        <f>'ZZZ-PG1.DBF'!V677</f>
        <v>0</v>
      </c>
      <c r="E18" s="736">
        <f>'ZZZ-PG1.DBF'!L693</f>
        <v>0</v>
      </c>
      <c r="F18" s="313">
        <f>'ZZZ-PG1.DBF'!V693</f>
        <v>0</v>
      </c>
      <c r="G18" s="313">
        <f>'ZZZ-PG1.DBF'!L709</f>
        <v>0</v>
      </c>
      <c r="H18" s="313">
        <f>'ZZZ-PG1.DBF'!V709</f>
        <v>0</v>
      </c>
      <c r="I18" s="313">
        <f>'ZZZ-PG1.DBF'!L725</f>
        <v>0</v>
      </c>
      <c r="J18" s="313">
        <f>'ZZZ-PG1.DBF'!V725</f>
        <v>0</v>
      </c>
      <c r="K18" s="313">
        <f t="shared" si="0"/>
        <v>0</v>
      </c>
      <c r="L18" s="313">
        <f t="shared" si="1"/>
        <v>0</v>
      </c>
      <c r="M18" s="717"/>
      <c r="N18" s="717"/>
    </row>
    <row r="19" spans="1:14">
      <c r="A19" s="718">
        <v>30</v>
      </c>
      <c r="B19" s="719" t="s">
        <v>613</v>
      </c>
      <c r="C19" s="720">
        <f>'ZZZ-PG1.DBF'!L678</f>
        <v>0</v>
      </c>
      <c r="D19" s="735">
        <f>'ZZZ-PG1.DBF'!V678</f>
        <v>0</v>
      </c>
      <c r="E19" s="736">
        <f>'ZZZ-PG1.DBF'!L694</f>
        <v>0</v>
      </c>
      <c r="F19" s="313">
        <f>'ZZZ-PG1.DBF'!V694</f>
        <v>0</v>
      </c>
      <c r="G19" s="313">
        <f>'ZZZ-PG1.DBF'!L710</f>
        <v>0</v>
      </c>
      <c r="H19" s="313">
        <f>'ZZZ-PG1.DBF'!V710</f>
        <v>0</v>
      </c>
      <c r="I19" s="313">
        <f>'ZZZ-PG1.DBF'!L726</f>
        <v>0</v>
      </c>
      <c r="J19" s="313">
        <f>'ZZZ-PG1.DBF'!V726</f>
        <v>0</v>
      </c>
      <c r="K19" s="313">
        <f t="shared" si="0"/>
        <v>0</v>
      </c>
      <c r="L19" s="313">
        <f t="shared" si="1"/>
        <v>0</v>
      </c>
      <c r="M19" s="717"/>
      <c r="N19" s="717"/>
    </row>
    <row r="20" spans="1:14">
      <c r="A20" s="718">
        <v>32</v>
      </c>
      <c r="B20" s="719" t="s">
        <v>617</v>
      </c>
      <c r="C20" s="720">
        <f>'ZZZ-PG1.DBF'!L679</f>
        <v>0</v>
      </c>
      <c r="D20" s="735">
        <f>'ZZZ-PG1.DBF'!V679</f>
        <v>0</v>
      </c>
      <c r="E20" s="736">
        <f>'ZZZ-PG1.DBF'!L695</f>
        <v>0</v>
      </c>
      <c r="F20" s="313">
        <f>'ZZZ-PG1.DBF'!V695</f>
        <v>0</v>
      </c>
      <c r="G20" s="313">
        <f>'ZZZ-PG1.DBF'!L711</f>
        <v>0</v>
      </c>
      <c r="H20" s="313">
        <f>'ZZZ-PG1.DBF'!V711</f>
        <v>0</v>
      </c>
      <c r="I20" s="313">
        <f>'ZZZ-PG1.DBF'!L727</f>
        <v>0</v>
      </c>
      <c r="J20" s="313">
        <f>'ZZZ-PG1.DBF'!V727</f>
        <v>0</v>
      </c>
      <c r="K20" s="313">
        <f t="shared" si="0"/>
        <v>0</v>
      </c>
      <c r="L20" s="313">
        <f t="shared" si="1"/>
        <v>0</v>
      </c>
      <c r="M20" s="717"/>
      <c r="N20" s="717"/>
    </row>
    <row r="21" spans="1:14">
      <c r="A21" s="718">
        <v>33</v>
      </c>
      <c r="B21" s="719" t="s">
        <v>614</v>
      </c>
      <c r="C21" s="720">
        <f>'ZZZ-PG1.DBF'!L680</f>
        <v>0</v>
      </c>
      <c r="D21" s="735">
        <f>'ZZZ-PG1.DBF'!V680</f>
        <v>0</v>
      </c>
      <c r="E21" s="736">
        <f>'ZZZ-PG1.DBF'!L696</f>
        <v>0</v>
      </c>
      <c r="F21" s="313">
        <f>'ZZZ-PG1.DBF'!V696</f>
        <v>0</v>
      </c>
      <c r="G21" s="313">
        <f>'ZZZ-PG1.DBF'!L712</f>
        <v>0</v>
      </c>
      <c r="H21" s="313">
        <f>'ZZZ-PG1.DBF'!V712</f>
        <v>0</v>
      </c>
      <c r="I21" s="313">
        <f>'ZZZ-PG1.DBF'!L728</f>
        <v>0</v>
      </c>
      <c r="J21" s="313">
        <f>'ZZZ-PG1.DBF'!V728</f>
        <v>0</v>
      </c>
      <c r="K21" s="313">
        <f t="shared" si="0"/>
        <v>0</v>
      </c>
      <c r="L21" s="313">
        <f t="shared" si="1"/>
        <v>0</v>
      </c>
      <c r="M21" s="717"/>
      <c r="N21" s="717"/>
    </row>
    <row r="22" spans="1:14">
      <c r="A22" s="718">
        <v>35</v>
      </c>
      <c r="B22" s="719" t="s">
        <v>759</v>
      </c>
      <c r="C22" s="720">
        <f>'ZZZ-PG1.DBF'!L681</f>
        <v>0</v>
      </c>
      <c r="D22" s="735">
        <f>'ZZZ-PG1.DBF'!V681</f>
        <v>0</v>
      </c>
      <c r="E22" s="736">
        <f>'ZZZ-PG1.DBF'!L697</f>
        <v>0</v>
      </c>
      <c r="F22" s="313">
        <f>'ZZZ-PG1.DBF'!V697</f>
        <v>0</v>
      </c>
      <c r="G22" s="313">
        <f>'ZZZ-PG1.DBF'!L713</f>
        <v>0</v>
      </c>
      <c r="H22" s="313">
        <f>'ZZZ-PG1.DBF'!V713</f>
        <v>0</v>
      </c>
      <c r="I22" s="313">
        <f>'ZZZ-PG1.DBF'!L729</f>
        <v>0</v>
      </c>
      <c r="J22" s="313">
        <f>'ZZZ-PG1.DBF'!V729</f>
        <v>0</v>
      </c>
      <c r="K22" s="313">
        <f>C22+E22+G22+I22</f>
        <v>0</v>
      </c>
      <c r="L22" s="313">
        <f>D22+F22+H22+J22</f>
        <v>0</v>
      </c>
      <c r="M22" s="717"/>
      <c r="N22" s="717"/>
    </row>
    <row r="23" spans="1:14">
      <c r="A23" s="718">
        <v>36</v>
      </c>
      <c r="B23" s="719" t="s">
        <v>760</v>
      </c>
      <c r="C23" s="720">
        <f>'ZZZ-PG1.DBF'!L682</f>
        <v>0</v>
      </c>
      <c r="D23" s="735">
        <f>'ZZZ-PG1.DBF'!V682</f>
        <v>0</v>
      </c>
      <c r="E23" s="736">
        <f>'ZZZ-PG1.DBF'!L698</f>
        <v>0</v>
      </c>
      <c r="F23" s="313">
        <f>'ZZZ-PG1.DBF'!V698</f>
        <v>0</v>
      </c>
      <c r="G23" s="313">
        <f>'ZZZ-PG1.DBF'!L714</f>
        <v>0</v>
      </c>
      <c r="H23" s="313">
        <f>'ZZZ-PG1.DBF'!V714</f>
        <v>0</v>
      </c>
      <c r="I23" s="313">
        <f>'ZZZ-PG1.DBF'!L730</f>
        <v>0</v>
      </c>
      <c r="J23" s="313">
        <f>'ZZZ-PG1.DBF'!V730</f>
        <v>0</v>
      </c>
      <c r="K23" s="313">
        <f>C23+E23+G23+I23</f>
        <v>0</v>
      </c>
      <c r="L23" s="313">
        <f>D23+F23+H23+J23</f>
        <v>0</v>
      </c>
      <c r="M23" s="717"/>
      <c r="N23" s="717"/>
    </row>
    <row r="24" spans="1:14">
      <c r="A24" s="718">
        <v>44</v>
      </c>
      <c r="B24" s="719" t="s">
        <v>618</v>
      </c>
      <c r="C24" s="720">
        <f>'ZZZ-PG1.DBF'!L683</f>
        <v>0</v>
      </c>
      <c r="D24" s="735">
        <f>'ZZZ-PG1.DBF'!V683</f>
        <v>0</v>
      </c>
      <c r="E24" s="736">
        <f>'ZZZ-PG1.DBF'!L699</f>
        <v>0</v>
      </c>
      <c r="F24" s="313">
        <f>'ZZZ-PG1.DBF'!V699</f>
        <v>0</v>
      </c>
      <c r="G24" s="313">
        <f>'ZZZ-PG1.DBF'!L715</f>
        <v>0</v>
      </c>
      <c r="H24" s="313">
        <f>'ZZZ-PG1.DBF'!V715</f>
        <v>0</v>
      </c>
      <c r="I24" s="313">
        <f>'ZZZ-PG1.DBF'!L731</f>
        <v>0</v>
      </c>
      <c r="J24" s="313">
        <f>'ZZZ-PG1.DBF'!V731</f>
        <v>0</v>
      </c>
      <c r="K24" s="313">
        <f t="shared" si="0"/>
        <v>0</v>
      </c>
      <c r="L24" s="313">
        <f t="shared" si="1"/>
        <v>0</v>
      </c>
      <c r="M24" s="717"/>
      <c r="N24" s="717"/>
    </row>
    <row r="25" spans="1:14" ht="12.75" customHeight="1">
      <c r="A25" s="731"/>
      <c r="B25" s="737"/>
      <c r="C25" s="738"/>
      <c r="D25" s="735"/>
      <c r="E25" s="736"/>
      <c r="F25" s="313"/>
      <c r="G25" s="313"/>
      <c r="H25" s="313"/>
      <c r="I25" s="313" t="s">
        <v>33</v>
      </c>
      <c r="J25" s="313" t="s">
        <v>33</v>
      </c>
      <c r="K25" s="313"/>
      <c r="L25" s="313"/>
      <c r="M25" s="717"/>
      <c r="N25" s="717"/>
    </row>
    <row r="26" spans="1:14" ht="16.5" thickBot="1">
      <c r="A26" s="739"/>
      <c r="B26" s="740" t="s">
        <v>112</v>
      </c>
      <c r="C26" s="741">
        <f t="shared" ref="C26:L26" si="2">SUM(C15:C24)</f>
        <v>9890940</v>
      </c>
      <c r="D26" s="741">
        <f t="shared" si="2"/>
        <v>8538080</v>
      </c>
      <c r="E26" s="741">
        <f t="shared" si="2"/>
        <v>0</v>
      </c>
      <c r="F26" s="741">
        <f t="shared" si="2"/>
        <v>0</v>
      </c>
      <c r="G26" s="741">
        <f t="shared" si="2"/>
        <v>0</v>
      </c>
      <c r="H26" s="741">
        <f t="shared" si="2"/>
        <v>0</v>
      </c>
      <c r="I26" s="741">
        <f t="shared" si="2"/>
        <v>0</v>
      </c>
      <c r="J26" s="741">
        <f t="shared" si="2"/>
        <v>0</v>
      </c>
      <c r="K26" s="741">
        <f t="shared" si="2"/>
        <v>9890940</v>
      </c>
      <c r="L26" s="741">
        <f t="shared" si="2"/>
        <v>8538080</v>
      </c>
      <c r="M26" s="717"/>
      <c r="N26" s="717"/>
    </row>
    <row r="27" spans="1:14" ht="12.75" customHeight="1" thickTop="1">
      <c r="A27" s="618"/>
      <c r="B27" s="618"/>
      <c r="C27" s="618"/>
      <c r="D27" s="618"/>
      <c r="E27" s="618"/>
      <c r="F27" s="618"/>
      <c r="G27" s="618"/>
      <c r="H27" s="618"/>
      <c r="I27" s="618"/>
      <c r="J27" s="618"/>
      <c r="K27" s="618"/>
      <c r="L27" s="156"/>
      <c r="M27" s="698"/>
      <c r="N27" s="698"/>
    </row>
    <row r="28" spans="1:14" ht="12.75" customHeight="1">
      <c r="A28" s="618"/>
      <c r="B28" s="618"/>
      <c r="C28" s="618"/>
      <c r="D28" s="618"/>
      <c r="E28" s="618"/>
      <c r="F28" s="618"/>
      <c r="G28" s="618"/>
      <c r="H28" s="618"/>
      <c r="I28" s="618"/>
      <c r="J28" s="618"/>
      <c r="K28" s="618"/>
      <c r="L28" s="156" t="s">
        <v>33</v>
      </c>
      <c r="M28" s="698"/>
      <c r="N28" s="698"/>
    </row>
    <row r="29" spans="1:14" ht="12.75" customHeight="1">
      <c r="A29" s="618"/>
      <c r="B29" s="618"/>
      <c r="C29" s="618"/>
      <c r="D29" s="618"/>
      <c r="E29" s="618"/>
      <c r="F29" s="618"/>
      <c r="G29" s="618"/>
      <c r="H29" s="618"/>
      <c r="I29" s="618"/>
      <c r="J29" s="618"/>
      <c r="K29" s="618"/>
      <c r="L29" s="156" t="s">
        <v>33</v>
      </c>
      <c r="M29" s="698"/>
      <c r="N29" s="698"/>
    </row>
    <row r="30" spans="1:14">
      <c r="A30" s="727" t="s">
        <v>33</v>
      </c>
      <c r="B30" s="742"/>
      <c r="C30" s="742"/>
      <c r="D30" s="742"/>
      <c r="E30" s="742"/>
      <c r="F30" s="727"/>
      <c r="G30" s="727"/>
      <c r="H30" s="618"/>
      <c r="I30" s="618"/>
      <c r="J30" s="618"/>
      <c r="K30" s="618"/>
      <c r="L30" s="156" t="s">
        <v>33</v>
      </c>
      <c r="M30" s="698"/>
      <c r="N30" s="698"/>
    </row>
    <row r="31" spans="1:14" ht="13.5" customHeight="1">
      <c r="A31" s="156"/>
      <c r="B31" s="156"/>
      <c r="C31" s="156"/>
      <c r="D31" s="156"/>
      <c r="E31" s="156"/>
      <c r="G31" s="984" t="s">
        <v>1399</v>
      </c>
      <c r="H31" s="984"/>
      <c r="I31" s="984"/>
      <c r="J31" s="984"/>
      <c r="K31" s="156"/>
      <c r="L31" s="743" t="s">
        <v>33</v>
      </c>
      <c r="M31" s="698"/>
      <c r="N31" s="698"/>
    </row>
    <row r="32" spans="1:14">
      <c r="A32" s="156"/>
      <c r="B32" s="156"/>
      <c r="C32" s="156"/>
      <c r="D32" s="156"/>
      <c r="E32" s="156"/>
      <c r="G32" s="295" t="s">
        <v>359</v>
      </c>
      <c r="H32" s="348"/>
      <c r="I32" s="348"/>
      <c r="J32" s="348"/>
      <c r="K32" s="156"/>
      <c r="M32" s="698"/>
      <c r="N32" s="698"/>
    </row>
    <row r="33" spans="1:12">
      <c r="A33" s="156"/>
      <c r="B33" s="156"/>
      <c r="C33" s="156"/>
      <c r="D33" s="156"/>
      <c r="E33" s="156"/>
      <c r="F33" s="156"/>
      <c r="G33" s="9" t="s">
        <v>289</v>
      </c>
      <c r="H33" s="156"/>
      <c r="I33" s="156"/>
      <c r="J33" s="156"/>
      <c r="K33" s="156"/>
      <c r="L33" s="156"/>
    </row>
    <row r="34" spans="1:12">
      <c r="A34" s="156"/>
      <c r="B34" s="156"/>
      <c r="C34" s="156"/>
      <c r="D34" s="156"/>
      <c r="E34" s="156"/>
      <c r="F34" s="156"/>
      <c r="G34" s="297" t="s">
        <v>152</v>
      </c>
      <c r="H34" s="156"/>
      <c r="I34" s="156"/>
      <c r="J34" s="156"/>
      <c r="K34" s="156"/>
      <c r="L34" s="156"/>
    </row>
    <row r="35" spans="1:12">
      <c r="A35" s="156"/>
      <c r="B35" s="156"/>
      <c r="C35" s="156"/>
      <c r="D35" s="156"/>
      <c r="E35" s="156"/>
      <c r="F35" s="156"/>
      <c r="G35" s="156"/>
      <c r="H35" s="156"/>
      <c r="I35" s="156"/>
      <c r="J35" s="156"/>
      <c r="K35" s="156"/>
      <c r="L35" s="156"/>
    </row>
    <row r="36" spans="1:12">
      <c r="A36" s="744"/>
      <c r="B36" s="744"/>
      <c r="C36" s="744"/>
      <c r="D36" s="744"/>
      <c r="E36" s="744"/>
      <c r="F36" s="744"/>
      <c r="G36" s="744"/>
      <c r="H36" s="744"/>
      <c r="I36" s="744"/>
      <c r="J36" s="744"/>
      <c r="K36" s="744"/>
      <c r="L36" s="744"/>
    </row>
    <row r="37" spans="1:12">
      <c r="A37" s="744"/>
      <c r="B37" s="744"/>
      <c r="C37" s="744"/>
      <c r="D37" s="744"/>
      <c r="E37" s="744"/>
      <c r="F37" s="744"/>
      <c r="G37" s="744"/>
      <c r="H37" s="744"/>
      <c r="I37" s="744"/>
      <c r="J37" s="744"/>
      <c r="K37" s="744"/>
      <c r="L37" s="744"/>
    </row>
    <row r="38" spans="1:12">
      <c r="A38" s="744"/>
      <c r="B38" s="744"/>
      <c r="C38" s="744"/>
      <c r="D38" s="744"/>
      <c r="E38" s="744"/>
      <c r="F38" s="744"/>
      <c r="G38" s="744"/>
      <c r="H38" s="744"/>
      <c r="I38" s="744"/>
      <c r="J38" s="744"/>
      <c r="K38" s="744"/>
      <c r="L38" s="744"/>
    </row>
    <row r="39" spans="1:12">
      <c r="A39" s="744"/>
      <c r="B39" s="744"/>
      <c r="C39" s="744"/>
      <c r="D39" s="744"/>
      <c r="E39" s="744"/>
      <c r="F39" s="744"/>
      <c r="G39" s="744"/>
      <c r="H39" s="744"/>
      <c r="I39" s="744"/>
      <c r="J39" s="744"/>
      <c r="K39" s="744"/>
      <c r="L39" s="744"/>
    </row>
    <row r="40" spans="1:12">
      <c r="A40" s="744"/>
      <c r="B40" s="744"/>
      <c r="C40" s="744"/>
      <c r="D40" s="744"/>
      <c r="E40" s="744"/>
      <c r="F40" s="744"/>
      <c r="G40" s="744"/>
      <c r="H40" s="744"/>
      <c r="I40" s="744"/>
      <c r="J40" s="744"/>
      <c r="K40" s="744"/>
      <c r="L40" s="744"/>
    </row>
    <row r="41" spans="1:12">
      <c r="A41" s="744"/>
      <c r="B41" s="744"/>
      <c r="C41" s="744"/>
      <c r="D41" s="744"/>
      <c r="E41" s="744"/>
      <c r="F41" s="744"/>
      <c r="G41" s="744"/>
      <c r="H41" s="744"/>
      <c r="I41" s="744"/>
      <c r="J41" s="744"/>
      <c r="K41" s="744"/>
      <c r="L41" s="744"/>
    </row>
    <row r="42" spans="1:12">
      <c r="A42" s="744"/>
      <c r="B42" s="744"/>
      <c r="C42" s="744"/>
      <c r="D42" s="744"/>
      <c r="E42" s="744"/>
      <c r="F42" s="744"/>
      <c r="G42" s="744"/>
      <c r="H42" s="744"/>
      <c r="I42" s="744"/>
      <c r="J42" s="744"/>
      <c r="K42" s="744"/>
      <c r="L42" s="744"/>
    </row>
    <row r="43" spans="1:12">
      <c r="A43" s="744"/>
      <c r="B43" s="744"/>
      <c r="C43" s="744"/>
      <c r="D43" s="744"/>
      <c r="E43" s="744"/>
      <c r="F43" s="744"/>
      <c r="G43" s="744"/>
      <c r="H43" s="744"/>
      <c r="I43" s="744"/>
      <c r="J43" s="744"/>
      <c r="K43" s="744"/>
      <c r="L43" s="744"/>
    </row>
    <row r="44" spans="1:12">
      <c r="A44" s="744"/>
      <c r="B44" s="744"/>
      <c r="C44" s="744"/>
      <c r="D44" s="744"/>
      <c r="E44" s="744"/>
      <c r="F44" s="744"/>
      <c r="G44" s="744"/>
      <c r="H44" s="744"/>
      <c r="I44" s="744"/>
      <c r="J44" s="744"/>
      <c r="K44" s="744"/>
      <c r="L44" s="744"/>
    </row>
    <row r="45" spans="1:12">
      <c r="A45" s="744"/>
      <c r="B45" s="744"/>
      <c r="C45" s="744"/>
      <c r="D45" s="744"/>
      <c r="E45" s="744"/>
      <c r="F45" s="744"/>
      <c r="G45" s="744"/>
      <c r="H45" s="744"/>
      <c r="I45" s="744"/>
      <c r="J45" s="744"/>
      <c r="K45" s="744"/>
      <c r="L45" s="744"/>
    </row>
    <row r="46" spans="1:12">
      <c r="A46" s="744"/>
      <c r="B46" s="744"/>
      <c r="C46" s="744"/>
      <c r="D46" s="744"/>
      <c r="E46" s="744"/>
      <c r="F46" s="744"/>
      <c r="G46" s="744"/>
      <c r="H46" s="744"/>
      <c r="I46" s="744"/>
      <c r="J46" s="744"/>
      <c r="K46" s="744"/>
      <c r="L46" s="744"/>
    </row>
    <row r="47" spans="1:12">
      <c r="A47" s="744"/>
      <c r="B47" s="744"/>
      <c r="C47" s="744"/>
      <c r="D47" s="744"/>
      <c r="E47" s="744"/>
      <c r="F47" s="744"/>
      <c r="G47" s="744"/>
      <c r="H47" s="744"/>
      <c r="I47" s="744"/>
      <c r="J47" s="744"/>
      <c r="K47" s="744"/>
      <c r="L47" s="744"/>
    </row>
    <row r="48" spans="1:12">
      <c r="A48" s="744"/>
      <c r="B48" s="744"/>
      <c r="C48" s="744"/>
      <c r="D48" s="744"/>
      <c r="E48" s="744"/>
      <c r="F48" s="744"/>
      <c r="G48" s="744"/>
      <c r="H48" s="744"/>
      <c r="I48" s="744"/>
      <c r="J48" s="744"/>
      <c r="K48" s="744"/>
      <c r="L48" s="744"/>
    </row>
    <row r="49" spans="1:12">
      <c r="A49" s="744"/>
      <c r="B49" s="744"/>
      <c r="C49" s="744"/>
      <c r="D49" s="744"/>
      <c r="E49" s="744"/>
      <c r="F49" s="744"/>
      <c r="G49" s="744"/>
      <c r="H49" s="744"/>
      <c r="I49" s="744"/>
      <c r="J49" s="744"/>
      <c r="K49" s="744"/>
      <c r="L49" s="744"/>
    </row>
    <row r="50" spans="1:12">
      <c r="A50" s="744"/>
      <c r="B50" s="744"/>
      <c r="C50" s="744"/>
      <c r="D50" s="744"/>
      <c r="E50" s="744"/>
      <c r="F50" s="744"/>
      <c r="G50" s="744"/>
      <c r="H50" s="744"/>
      <c r="I50" s="744"/>
      <c r="J50" s="744"/>
      <c r="K50" s="744"/>
      <c r="L50" s="744"/>
    </row>
    <row r="51" spans="1:12">
      <c r="A51" s="744"/>
      <c r="B51" s="744"/>
      <c r="C51" s="744"/>
      <c r="D51" s="744"/>
      <c r="E51" s="744"/>
      <c r="F51" s="744"/>
      <c r="G51" s="744"/>
      <c r="H51" s="744"/>
      <c r="I51" s="744"/>
      <c r="J51" s="744"/>
      <c r="K51" s="744"/>
      <c r="L51" s="744"/>
    </row>
  </sheetData>
  <mergeCells count="22">
    <mergeCell ref="K1:L1"/>
    <mergeCell ref="C10:D10"/>
    <mergeCell ref="E10:F10"/>
    <mergeCell ref="G10:H10"/>
    <mergeCell ref="K10:L11"/>
    <mergeCell ref="G11:G12"/>
    <mergeCell ref="H11:H12"/>
    <mergeCell ref="I10:J10"/>
    <mergeCell ref="I11:I12"/>
    <mergeCell ref="J11:J12"/>
    <mergeCell ref="A3:L3"/>
    <mergeCell ref="A4:L4"/>
    <mergeCell ref="A6:E6"/>
    <mergeCell ref="A7:B7"/>
    <mergeCell ref="A8:B8"/>
    <mergeCell ref="A11:A12"/>
    <mergeCell ref="B11:B12"/>
    <mergeCell ref="G31:J31"/>
    <mergeCell ref="C11:C12"/>
    <mergeCell ref="D11:D12"/>
    <mergeCell ref="E11:E12"/>
    <mergeCell ref="F11:F12"/>
  </mergeCells>
  <printOptions horizontalCentered="1"/>
  <pageMargins left="0.59055118110236204" right="0.23622047244094499" top="2" bottom="0.31496062992126" header="0.31496062992126" footer="0.31496062992126"/>
  <pageSetup paperSize="9" scale="65" firstPageNumber="40" orientation="landscape" useFirstPageNumber="1"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43"/>
  <sheetViews>
    <sheetView topLeftCell="G1" zoomScale="80" zoomScaleNormal="80" workbookViewId="0">
      <selection activeCell="P4" sqref="P4:R15"/>
    </sheetView>
  </sheetViews>
  <sheetFormatPr defaultRowHeight="15"/>
  <cols>
    <col min="1" max="1" width="9.140625" style="212"/>
    <col min="2" max="2" width="15.42578125" style="212" customWidth="1"/>
    <col min="3" max="3" width="16.42578125" style="212" customWidth="1"/>
    <col min="4" max="4" width="17.5703125" style="212" customWidth="1"/>
    <col min="5" max="5" width="17.140625" style="212" customWidth="1"/>
    <col min="6" max="6" width="13.7109375" style="212" customWidth="1"/>
    <col min="7" max="7" width="16.7109375" style="212" customWidth="1"/>
    <col min="8" max="8" width="18" style="212" customWidth="1"/>
    <col min="9" max="9" width="12.85546875" style="212" customWidth="1"/>
    <col min="10" max="10" width="15.7109375" style="212" customWidth="1"/>
    <col min="11" max="11" width="9.85546875" style="212" customWidth="1"/>
    <col min="12" max="12" width="10.85546875" style="212" customWidth="1"/>
    <col min="13" max="13" width="13.5703125" style="212" customWidth="1"/>
    <col min="14" max="14" width="16.5703125" style="212" customWidth="1"/>
    <col min="15" max="15" width="4" style="212" customWidth="1"/>
    <col min="16" max="16" width="88.140625" style="206" customWidth="1"/>
    <col min="17" max="18" width="9.140625" style="212"/>
    <col min="19" max="16384" width="9.140625" style="206"/>
  </cols>
  <sheetData>
    <row r="1" spans="1:17">
      <c r="N1" s="337" t="s">
        <v>539</v>
      </c>
    </row>
    <row r="2" spans="1:17" ht="22.5" customHeight="1">
      <c r="A2" s="960" t="s">
        <v>801</v>
      </c>
      <c r="B2" s="960"/>
      <c r="C2" s="960"/>
      <c r="D2" s="960"/>
      <c r="E2" s="960"/>
      <c r="F2" s="960"/>
      <c r="G2" s="960"/>
      <c r="H2" s="960"/>
      <c r="I2" s="960"/>
      <c r="J2" s="960"/>
      <c r="K2" s="960"/>
      <c r="L2" s="960"/>
      <c r="M2" s="960"/>
      <c r="N2" s="960"/>
    </row>
    <row r="3" spans="1:17" ht="10.5" customHeight="1"/>
    <row r="4" spans="1:17" ht="18.75">
      <c r="A4" s="852" t="s">
        <v>1396</v>
      </c>
      <c r="B4" s="852"/>
      <c r="C4" s="852"/>
      <c r="D4" s="852"/>
      <c r="E4" s="852"/>
      <c r="N4" s="337"/>
      <c r="P4" s="350"/>
    </row>
    <row r="5" spans="1:17" ht="22.5" customHeight="1">
      <c r="A5" s="319" t="str">
        <f>"Expenditure Head No. : "&amp;'ZZZ-PG1.DBF'!A943</f>
        <v>Expenditure Head No. : 603</v>
      </c>
      <c r="B5" s="745"/>
      <c r="C5" s="746"/>
      <c r="P5" s="557"/>
    </row>
    <row r="6" spans="1:17" ht="12.75" customHeight="1">
      <c r="A6" s="319"/>
      <c r="B6" s="745"/>
      <c r="C6" s="746"/>
      <c r="N6" s="337" t="s">
        <v>7</v>
      </c>
      <c r="P6" s="490"/>
    </row>
    <row r="7" spans="1:17" ht="36" customHeight="1">
      <c r="A7" s="942" t="s">
        <v>134</v>
      </c>
      <c r="B7" s="942" t="s">
        <v>802</v>
      </c>
      <c r="C7" s="1003"/>
      <c r="D7" s="1003"/>
      <c r="E7" s="942" t="s">
        <v>135</v>
      </c>
      <c r="F7" s="1003"/>
      <c r="G7" s="943"/>
      <c r="H7" s="942" t="s">
        <v>136</v>
      </c>
      <c r="I7" s="1003"/>
      <c r="J7" s="943"/>
      <c r="K7" s="942" t="s">
        <v>803</v>
      </c>
      <c r="L7" s="1003"/>
      <c r="M7" s="943"/>
      <c r="N7" s="939" t="s">
        <v>804</v>
      </c>
      <c r="P7" s="212"/>
    </row>
    <row r="8" spans="1:17" ht="39" customHeight="1">
      <c r="A8" s="1002"/>
      <c r="B8" s="1004">
        <v>1</v>
      </c>
      <c r="C8" s="1005"/>
      <c r="D8" s="1006"/>
      <c r="E8" s="1004">
        <v>2</v>
      </c>
      <c r="F8" s="1005"/>
      <c r="G8" s="1006"/>
      <c r="H8" s="1004">
        <v>3</v>
      </c>
      <c r="I8" s="1005"/>
      <c r="J8" s="1006"/>
      <c r="K8" s="1004">
        <v>4</v>
      </c>
      <c r="L8" s="1005"/>
      <c r="M8" s="1006"/>
      <c r="N8" s="940"/>
      <c r="P8" s="668"/>
    </row>
    <row r="9" spans="1:17" ht="122.25" customHeight="1">
      <c r="A9" s="1002"/>
      <c r="B9" s="672" t="s">
        <v>337</v>
      </c>
      <c r="C9" s="672" t="s">
        <v>338</v>
      </c>
      <c r="D9" s="678" t="s">
        <v>112</v>
      </c>
      <c r="E9" s="672" t="s">
        <v>339</v>
      </c>
      <c r="F9" s="672" t="s">
        <v>340</v>
      </c>
      <c r="G9" s="672" t="s">
        <v>112</v>
      </c>
      <c r="H9" s="672" t="s">
        <v>77</v>
      </c>
      <c r="I9" s="672" t="s">
        <v>341</v>
      </c>
      <c r="J9" s="672" t="s">
        <v>112</v>
      </c>
      <c r="K9" s="672" t="s">
        <v>137</v>
      </c>
      <c r="L9" s="672" t="s">
        <v>342</v>
      </c>
      <c r="M9" s="672" t="s">
        <v>112</v>
      </c>
      <c r="N9" s="940">
        <v>5</v>
      </c>
      <c r="P9" s="668"/>
    </row>
    <row r="10" spans="1:17">
      <c r="A10" s="747"/>
      <c r="B10" s="748" t="s">
        <v>254</v>
      </c>
      <c r="C10" s="748" t="s">
        <v>255</v>
      </c>
      <c r="D10" s="748" t="s">
        <v>343</v>
      </c>
      <c r="E10" s="748" t="s">
        <v>256</v>
      </c>
      <c r="F10" s="748" t="s">
        <v>257</v>
      </c>
      <c r="G10" s="748" t="s">
        <v>344</v>
      </c>
      <c r="H10" s="748" t="s">
        <v>345</v>
      </c>
      <c r="I10" s="748" t="s">
        <v>346</v>
      </c>
      <c r="J10" s="748" t="s">
        <v>347</v>
      </c>
      <c r="K10" s="748" t="s">
        <v>259</v>
      </c>
      <c r="L10" s="748" t="s">
        <v>260</v>
      </c>
      <c r="M10" s="748" t="s">
        <v>348</v>
      </c>
      <c r="N10" s="941"/>
      <c r="P10" s="212"/>
    </row>
    <row r="11" spans="1:17">
      <c r="A11" s="537"/>
      <c r="B11" s="537"/>
      <c r="C11" s="537"/>
      <c r="D11" s="537"/>
      <c r="E11" s="537"/>
      <c r="F11" s="537"/>
      <c r="G11" s="537"/>
      <c r="H11" s="537"/>
      <c r="I11" s="537"/>
      <c r="J11" s="537"/>
      <c r="K11" s="537"/>
      <c r="L11" s="537"/>
      <c r="M11" s="537"/>
      <c r="N11" s="537"/>
      <c r="P11" s="212"/>
    </row>
    <row r="12" spans="1:17">
      <c r="A12" s="537"/>
      <c r="B12" s="537"/>
      <c r="C12" s="537"/>
      <c r="D12" s="537"/>
      <c r="E12" s="537"/>
      <c r="F12" s="537"/>
      <c r="G12" s="537"/>
      <c r="H12" s="537"/>
      <c r="I12" s="537"/>
      <c r="J12" s="537"/>
      <c r="K12" s="537"/>
      <c r="L12" s="537"/>
      <c r="M12" s="537"/>
      <c r="N12" s="537"/>
      <c r="P12" s="212"/>
    </row>
    <row r="13" spans="1:17" ht="18.75">
      <c r="A13" s="749" t="str">
        <f>'ZZZ-PG1.DBF'!A943</f>
        <v>603</v>
      </c>
      <c r="B13" s="223">
        <f>D13-C13</f>
        <v>0</v>
      </c>
      <c r="C13" s="223">
        <v>0</v>
      </c>
      <c r="D13" s="750">
        <f>'ZZZ-PG1.DBF'!I943</f>
        <v>0</v>
      </c>
      <c r="E13" s="750">
        <f>'ZZZ-PG1.DBF'!I944</f>
        <v>8450000</v>
      </c>
      <c r="F13" s="750">
        <f>'ZZZ-PG1.DBF'!I945</f>
        <v>3655</v>
      </c>
      <c r="G13" s="750">
        <f>E13+F13</f>
        <v>8453655</v>
      </c>
      <c r="H13" s="750">
        <f>'ZZZ-PG1.DBF'!I946</f>
        <v>8207161</v>
      </c>
      <c r="I13" s="750">
        <f>'ZZZ-PG1.DBF'!I947</f>
        <v>246494</v>
      </c>
      <c r="J13" s="750">
        <f>H13+I13</f>
        <v>8453655</v>
      </c>
      <c r="K13" s="750">
        <v>0</v>
      </c>
      <c r="L13" s="750">
        <v>0</v>
      </c>
      <c r="M13" s="750">
        <f>D13+G13-J13</f>
        <v>0</v>
      </c>
      <c r="N13" s="750">
        <f>'ZZZ-PG1.DBF'!I948</f>
        <v>0</v>
      </c>
      <c r="P13" s="350"/>
      <c r="Q13" s="687"/>
    </row>
    <row r="14" spans="1:17">
      <c r="A14" s="537"/>
      <c r="B14" s="537"/>
      <c r="C14" s="537"/>
      <c r="D14" s="537"/>
      <c r="E14" s="537"/>
      <c r="F14" s="537"/>
      <c r="G14" s="537"/>
      <c r="H14" s="537"/>
      <c r="I14" s="537"/>
      <c r="J14" s="537"/>
      <c r="K14" s="537"/>
      <c r="L14" s="537"/>
      <c r="M14" s="537"/>
      <c r="N14" s="537"/>
    </row>
    <row r="15" spans="1:17">
      <c r="A15" s="537"/>
      <c r="B15" s="537"/>
      <c r="C15" s="537"/>
      <c r="D15" s="537"/>
      <c r="E15" s="537"/>
      <c r="F15" s="537"/>
      <c r="G15" s="537"/>
      <c r="H15" s="537" t="s">
        <v>33</v>
      </c>
      <c r="I15" s="537"/>
      <c r="J15" s="537" t="s">
        <v>33</v>
      </c>
      <c r="K15" s="537"/>
      <c r="L15" s="537"/>
      <c r="M15" s="537" t="s">
        <v>33</v>
      </c>
      <c r="N15" s="537"/>
    </row>
    <row r="16" spans="1:17" ht="15.95" customHeight="1">
      <c r="A16" s="537"/>
      <c r="B16" s="537"/>
      <c r="C16" s="537"/>
      <c r="D16" s="537"/>
      <c r="E16" s="537"/>
      <c r="F16" s="537"/>
      <c r="G16" s="537"/>
      <c r="H16" s="537"/>
      <c r="I16" s="537"/>
      <c r="J16" s="537"/>
      <c r="K16" s="537"/>
      <c r="L16" s="537"/>
      <c r="M16" s="537"/>
      <c r="N16" s="537"/>
    </row>
    <row r="17" spans="1:14" ht="15.95" customHeight="1">
      <c r="A17" s="527"/>
      <c r="B17" s="527"/>
      <c r="C17" s="527"/>
      <c r="D17" s="527"/>
      <c r="E17" s="527"/>
      <c r="F17" s="527"/>
      <c r="G17" s="527"/>
      <c r="H17" s="527"/>
      <c r="I17" s="527"/>
      <c r="J17" s="527"/>
      <c r="K17" s="527"/>
      <c r="L17" s="527"/>
      <c r="M17" s="527"/>
      <c r="N17" s="527"/>
    </row>
    <row r="18" spans="1:14" ht="15.95" customHeight="1">
      <c r="A18" s="224"/>
      <c r="B18" s="224"/>
      <c r="C18" s="224"/>
      <c r="D18" s="224"/>
      <c r="E18" s="224"/>
      <c r="F18" s="224"/>
      <c r="G18" s="224"/>
      <c r="H18" s="224"/>
      <c r="I18" s="224"/>
      <c r="J18" s="224"/>
      <c r="K18" s="224"/>
      <c r="L18" s="224"/>
      <c r="M18" s="224"/>
      <c r="N18" s="224"/>
    </row>
    <row r="19" spans="1:14" ht="15.95" customHeight="1">
      <c r="A19" s="999" t="s">
        <v>349</v>
      </c>
      <c r="B19" s="999"/>
      <c r="C19" s="999"/>
      <c r="D19" s="999"/>
      <c r="E19" s="999"/>
      <c r="F19" s="999"/>
      <c r="G19" s="999"/>
      <c r="H19" s="999"/>
      <c r="I19" s="999"/>
      <c r="J19" s="999"/>
      <c r="K19" s="751"/>
      <c r="L19" s="751"/>
      <c r="M19" s="752"/>
      <c r="N19" s="752"/>
    </row>
    <row r="20" spans="1:14" ht="15.95" customHeight="1">
      <c r="A20" s="753" t="s">
        <v>805</v>
      </c>
      <c r="B20" s="752"/>
      <c r="C20" s="752"/>
      <c r="D20" s="752"/>
      <c r="E20" s="754"/>
      <c r="F20" s="752"/>
      <c r="G20" s="752"/>
      <c r="H20" s="752"/>
      <c r="I20" s="752"/>
      <c r="J20" s="752"/>
      <c r="K20" s="752"/>
      <c r="L20" s="853">
        <v>52684</v>
      </c>
      <c r="M20" s="752"/>
      <c r="N20" s="752"/>
    </row>
    <row r="21" spans="1:14" ht="15.95" customHeight="1">
      <c r="A21" s="754" t="s">
        <v>1400</v>
      </c>
      <c r="B21" s="752"/>
      <c r="C21" s="752"/>
      <c r="D21" s="752"/>
      <c r="E21" s="754"/>
      <c r="F21" s="752"/>
      <c r="G21" s="752"/>
      <c r="H21" s="752"/>
      <c r="I21" s="752"/>
      <c r="J21" s="752"/>
      <c r="K21" s="752"/>
      <c r="L21" s="854">
        <v>209348</v>
      </c>
      <c r="M21" s="752"/>
      <c r="N21" s="755"/>
    </row>
    <row r="22" spans="1:14" ht="15.75" thickBot="1">
      <c r="A22" s="1000"/>
      <c r="B22" s="1000"/>
      <c r="C22" s="754"/>
      <c r="D22" s="1001"/>
      <c r="E22" s="1001"/>
      <c r="F22" s="752"/>
      <c r="G22" s="752"/>
      <c r="H22" s="752"/>
      <c r="I22" s="752"/>
      <c r="J22" s="752"/>
      <c r="K22" s="752"/>
      <c r="L22" s="855">
        <f>SUM(L20:L21)</f>
        <v>262032</v>
      </c>
      <c r="M22" s="752"/>
      <c r="N22" s="755"/>
    </row>
    <row r="23" spans="1:14" ht="12" customHeight="1" thickTop="1">
      <c r="A23" s="756"/>
      <c r="B23" s="756"/>
      <c r="C23" s="754"/>
      <c r="D23" s="757"/>
      <c r="E23" s="757"/>
      <c r="F23" s="752"/>
      <c r="G23" s="752"/>
      <c r="H23" s="752"/>
      <c r="I23" s="752"/>
      <c r="J23" s="752"/>
      <c r="K23" s="752"/>
      <c r="L23" s="755"/>
      <c r="M23" s="752"/>
      <c r="N23" s="755"/>
    </row>
    <row r="24" spans="1:14" ht="15.75">
      <c r="A24" s="758" t="s">
        <v>210</v>
      </c>
      <c r="B24" s="759"/>
      <c r="C24" s="759"/>
      <c r="D24" s="759"/>
      <c r="E24" s="759"/>
      <c r="F24" s="759"/>
      <c r="G24" s="752"/>
      <c r="H24" s="752"/>
      <c r="I24" s="752"/>
      <c r="J24" s="752"/>
      <c r="K24" s="752"/>
      <c r="L24" s="752"/>
      <c r="M24" s="752"/>
      <c r="N24" s="752"/>
    </row>
    <row r="25" spans="1:14" ht="15.75">
      <c r="A25" s="754" t="s">
        <v>211</v>
      </c>
      <c r="B25" s="759"/>
      <c r="C25" s="759"/>
      <c r="D25" s="760"/>
      <c r="E25" s="754"/>
      <c r="F25" s="754"/>
      <c r="G25" s="752"/>
      <c r="H25" s="752"/>
      <c r="I25" s="752"/>
      <c r="J25" s="752"/>
      <c r="K25" s="752"/>
      <c r="L25" s="752"/>
      <c r="M25" s="752"/>
      <c r="N25" s="752"/>
    </row>
    <row r="26" spans="1:14" ht="9.75" customHeight="1">
      <c r="A26" s="754"/>
      <c r="B26" s="754"/>
      <c r="C26" s="754"/>
      <c r="D26" s="754"/>
      <c r="E26" s="761"/>
      <c r="F26" s="761"/>
      <c r="G26" s="752"/>
      <c r="H26" s="752"/>
      <c r="I26" s="752"/>
      <c r="J26" s="762"/>
      <c r="K26" s="759"/>
      <c r="L26" s="752"/>
      <c r="M26" s="752"/>
      <c r="N26" s="752"/>
    </row>
    <row r="27" spans="1:14">
      <c r="A27" s="754"/>
      <c r="B27" s="754"/>
      <c r="C27" s="754"/>
      <c r="D27" s="754"/>
      <c r="E27" s="761"/>
      <c r="F27" s="761"/>
      <c r="G27" s="752"/>
      <c r="H27" s="752"/>
      <c r="I27" s="752"/>
      <c r="J27" s="984" t="s">
        <v>1401</v>
      </c>
      <c r="K27" s="998"/>
      <c r="L27" s="998"/>
      <c r="M27" s="998"/>
      <c r="N27" s="752"/>
    </row>
    <row r="28" spans="1:14" ht="15.75">
      <c r="A28" s="754"/>
      <c r="B28" s="754"/>
      <c r="C28" s="754"/>
      <c r="D28" s="754"/>
      <c r="E28" s="761"/>
      <c r="F28" s="761"/>
      <c r="G28" s="752"/>
      <c r="H28" s="752"/>
      <c r="I28" s="752"/>
      <c r="J28" s="295" t="s">
        <v>359</v>
      </c>
      <c r="K28" s="754"/>
      <c r="L28" s="752"/>
      <c r="M28" s="752"/>
      <c r="N28" s="752"/>
    </row>
    <row r="29" spans="1:14">
      <c r="A29" s="752"/>
      <c r="B29" s="752"/>
      <c r="C29" s="752"/>
      <c r="D29" s="752"/>
      <c r="E29" s="752"/>
      <c r="F29" s="752"/>
      <c r="G29" s="752"/>
      <c r="H29" s="752"/>
      <c r="I29" s="752"/>
      <c r="J29" s="761" t="s">
        <v>289</v>
      </c>
      <c r="K29" s="752"/>
      <c r="L29" s="752"/>
      <c r="M29" s="752"/>
      <c r="N29" s="752"/>
    </row>
    <row r="30" spans="1:14" ht="15.75">
      <c r="A30" s="761"/>
      <c r="B30" s="761"/>
      <c r="C30" s="761"/>
      <c r="D30" s="761"/>
      <c r="E30" s="761"/>
      <c r="F30" s="761"/>
      <c r="G30" s="761"/>
      <c r="H30" s="761"/>
      <c r="I30" s="761"/>
      <c r="J30" s="297" t="s">
        <v>152</v>
      </c>
      <c r="K30" s="761"/>
      <c r="L30" s="761"/>
      <c r="M30" s="761"/>
      <c r="N30" s="761"/>
    </row>
    <row r="31" spans="1:14">
      <c r="A31" s="761"/>
      <c r="B31" s="761"/>
      <c r="C31" s="761"/>
      <c r="D31" s="761"/>
      <c r="E31" s="761"/>
      <c r="F31" s="761"/>
      <c r="G31" s="761"/>
      <c r="H31" s="761"/>
      <c r="I31" s="761"/>
      <c r="J31" s="761"/>
      <c r="K31" s="761"/>
      <c r="L31" s="761"/>
      <c r="M31" s="761"/>
      <c r="N31" s="761"/>
    </row>
    <row r="32" spans="1:14">
      <c r="A32" s="761"/>
      <c r="B32" s="761"/>
      <c r="C32" s="761"/>
      <c r="D32" s="761"/>
      <c r="E32" s="761"/>
      <c r="F32" s="761"/>
      <c r="G32" s="761"/>
      <c r="H32" s="761"/>
      <c r="I32" s="761"/>
      <c r="J32" s="761"/>
      <c r="K32" s="761"/>
      <c r="L32" s="761"/>
      <c r="M32" s="761"/>
      <c r="N32" s="761"/>
    </row>
    <row r="38" spans="1:14">
      <c r="A38" s="763"/>
      <c r="B38" s="764" t="s">
        <v>254</v>
      </c>
      <c r="C38" s="764" t="s">
        <v>255</v>
      </c>
      <c r="D38" s="764" t="s">
        <v>343</v>
      </c>
      <c r="E38" s="764" t="s">
        <v>256</v>
      </c>
      <c r="F38" s="764" t="s">
        <v>257</v>
      </c>
      <c r="G38" s="764" t="s">
        <v>344</v>
      </c>
      <c r="H38" s="764" t="s">
        <v>345</v>
      </c>
      <c r="I38" s="764" t="s">
        <v>346</v>
      </c>
      <c r="J38" s="764" t="s">
        <v>347</v>
      </c>
      <c r="K38" s="764" t="s">
        <v>259</v>
      </c>
      <c r="L38" s="764" t="s">
        <v>260</v>
      </c>
      <c r="M38" s="764" t="s">
        <v>348</v>
      </c>
      <c r="N38" s="764">
        <v>5</v>
      </c>
    </row>
    <row r="39" spans="1:14">
      <c r="A39" s="763"/>
      <c r="B39" s="764"/>
      <c r="C39" s="764"/>
      <c r="D39" s="764"/>
      <c r="E39" s="764"/>
      <c r="F39" s="764"/>
      <c r="G39" s="764"/>
      <c r="H39" s="764"/>
      <c r="I39" s="764"/>
      <c r="J39" s="764"/>
      <c r="K39" s="764"/>
      <c r="L39" s="764"/>
      <c r="M39" s="764"/>
      <c r="N39" s="764"/>
    </row>
    <row r="40" spans="1:14">
      <c r="A40" s="512" t="s">
        <v>836</v>
      </c>
      <c r="B40" s="512" t="s">
        <v>33</v>
      </c>
      <c r="C40" s="512"/>
      <c r="D40" s="765">
        <f>'ZZZ-PG1.DBF'!I943</f>
        <v>0</v>
      </c>
      <c r="E40" s="765">
        <f>'ZZZ-PG1.DBF'!I944</f>
        <v>8450000</v>
      </c>
      <c r="F40" s="765">
        <f>'ZZZ-PG1.DBF'!I945</f>
        <v>3655</v>
      </c>
      <c r="G40" s="765">
        <f>E40+F40</f>
        <v>8453655</v>
      </c>
      <c r="H40" s="765">
        <f>'ZZZ-PG1.DBF'!I946</f>
        <v>8207161</v>
      </c>
      <c r="I40" s="765">
        <f>'ZZZ-PG1.DBF'!I947</f>
        <v>246494</v>
      </c>
      <c r="J40" s="765">
        <f>H40+I40</f>
        <v>8453655</v>
      </c>
      <c r="K40" s="765"/>
      <c r="L40" s="765"/>
      <c r="M40" s="765">
        <f>D40+G40-J40</f>
        <v>0</v>
      </c>
      <c r="N40" s="765">
        <f>'ZZZ-PG1.DBF'!I948</f>
        <v>0</v>
      </c>
    </row>
    <row r="41" spans="1:14">
      <c r="A41" s="512" t="s">
        <v>837</v>
      </c>
      <c r="B41" s="512"/>
      <c r="C41" s="512"/>
      <c r="D41" s="766">
        <f>'ZZZ-PG1.DBF'!AB943</f>
        <v>0</v>
      </c>
      <c r="E41" s="766">
        <f>'ZZZ-PG1.DBF'!AB944</f>
        <v>8450000</v>
      </c>
      <c r="F41" s="766">
        <f>'ZZZ-PG1.DBF'!AB945</f>
        <v>3655</v>
      </c>
      <c r="G41" s="765">
        <f>E41+F41</f>
        <v>8453655</v>
      </c>
      <c r="H41" s="766">
        <f>'ZZZ-PG1.DBF'!AB946</f>
        <v>8207161.2400000002</v>
      </c>
      <c r="I41" s="766">
        <f>'ZZZ-PG1.DBF'!AB947</f>
        <v>246493.76</v>
      </c>
      <c r="J41" s="766">
        <f>H41+I41</f>
        <v>8453655</v>
      </c>
      <c r="K41" s="766"/>
      <c r="L41" s="766"/>
      <c r="M41" s="765">
        <f>D41+G41-J41</f>
        <v>0</v>
      </c>
      <c r="N41" s="766">
        <f>'ZZZ-PG1.DBF'!AB948</f>
        <v>0</v>
      </c>
    </row>
    <row r="42" spans="1:14">
      <c r="A42" s="512" t="s">
        <v>838</v>
      </c>
      <c r="B42" s="512"/>
      <c r="C42" s="512"/>
      <c r="D42" s="512"/>
      <c r="E42" s="767">
        <f>E41-E40</f>
        <v>0</v>
      </c>
      <c r="F42" s="767">
        <f t="shared" ref="F42:M42" si="0">F41-F40</f>
        <v>0</v>
      </c>
      <c r="G42" s="767">
        <f t="shared" si="0"/>
        <v>0</v>
      </c>
      <c r="H42" s="767">
        <f t="shared" si="0"/>
        <v>0.24000000022351742</v>
      </c>
      <c r="I42" s="767">
        <f t="shared" si="0"/>
        <v>-0.23999999999068677</v>
      </c>
      <c r="J42" s="767">
        <f t="shared" si="0"/>
        <v>0</v>
      </c>
      <c r="K42" s="767">
        <f t="shared" si="0"/>
        <v>0</v>
      </c>
      <c r="L42" s="767">
        <f t="shared" si="0"/>
        <v>0</v>
      </c>
      <c r="M42" s="767">
        <f t="shared" si="0"/>
        <v>0</v>
      </c>
      <c r="N42" s="767" t="s">
        <v>33</v>
      </c>
    </row>
    <row r="43" spans="1:14">
      <c r="A43" s="512" t="s">
        <v>839</v>
      </c>
      <c r="B43" s="512"/>
      <c r="C43" s="512"/>
      <c r="D43" s="512"/>
      <c r="E43" s="512"/>
      <c r="F43" s="512"/>
      <c r="G43" s="512"/>
      <c r="H43" s="512"/>
      <c r="I43" s="512"/>
      <c r="J43" s="512"/>
      <c r="K43" s="512"/>
      <c r="L43" s="512"/>
      <c r="M43" s="512"/>
      <c r="N43" s="767">
        <f>N40-M40</f>
        <v>0</v>
      </c>
    </row>
  </sheetData>
  <mergeCells count="16">
    <mergeCell ref="J27:M27"/>
    <mergeCell ref="A19:J19"/>
    <mergeCell ref="A22:B22"/>
    <mergeCell ref="D22:E22"/>
    <mergeCell ref="A2:N2"/>
    <mergeCell ref="A7:A9"/>
    <mergeCell ref="B7:D7"/>
    <mergeCell ref="E7:G7"/>
    <mergeCell ref="H7:J7"/>
    <mergeCell ref="K7:M7"/>
    <mergeCell ref="N7:N8"/>
    <mergeCell ref="B8:D8"/>
    <mergeCell ref="E8:G8"/>
    <mergeCell ref="H8:J8"/>
    <mergeCell ref="K8:M8"/>
    <mergeCell ref="N9:N10"/>
  </mergeCells>
  <printOptions horizontalCentered="1"/>
  <pageMargins left="0.511811023622047" right="0.35433070866141703" top="1.5" bottom="0.23622047244094499" header="0.31496062992126" footer="0.31496062992126"/>
  <pageSetup paperSize="9" scale="65" firstPageNumber="41" orientation="landscape" useFirstPageNumber="1"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45"/>
  <sheetViews>
    <sheetView topLeftCell="G1" workbookViewId="0">
      <selection activeCell="K3" sqref="K3:L35"/>
    </sheetView>
  </sheetViews>
  <sheetFormatPr defaultRowHeight="15"/>
  <cols>
    <col min="1" max="1" width="54" style="212" customWidth="1"/>
    <col min="2" max="2" width="15.42578125" style="212" customWidth="1"/>
    <col min="3" max="5" width="18.5703125" style="212" customWidth="1"/>
    <col min="6" max="6" width="20.7109375" style="212" customWidth="1"/>
    <col min="7" max="7" width="18" style="212" customWidth="1"/>
    <col min="8" max="8" width="19.42578125" style="212" customWidth="1"/>
    <col min="9" max="9" width="21.7109375" style="212" customWidth="1"/>
    <col min="10" max="10" width="5" style="212" customWidth="1"/>
    <col min="11" max="11" width="92" style="206" customWidth="1"/>
    <col min="12" max="19" width="9.140625" style="212"/>
    <col min="20" max="16384" width="9.140625" style="206"/>
  </cols>
  <sheetData>
    <row r="1" spans="1:12">
      <c r="I1" s="337" t="s">
        <v>540</v>
      </c>
    </row>
    <row r="2" spans="1:12" ht="25.5" customHeight="1">
      <c r="A2" s="960" t="s">
        <v>789</v>
      </c>
      <c r="B2" s="960"/>
      <c r="C2" s="960"/>
      <c r="D2" s="960"/>
      <c r="E2" s="960"/>
      <c r="F2" s="960"/>
      <c r="G2" s="960"/>
      <c r="H2" s="960"/>
      <c r="I2" s="960"/>
    </row>
    <row r="3" spans="1:12" ht="21" customHeight="1">
      <c r="A3" s="677"/>
      <c r="B3" s="677"/>
      <c r="C3" s="677"/>
      <c r="D3" s="677"/>
      <c r="E3" s="677"/>
      <c r="F3" s="677"/>
      <c r="G3" s="677"/>
      <c r="H3" s="677"/>
      <c r="I3" s="677"/>
      <c r="K3" s="350"/>
    </row>
    <row r="4" spans="1:12" ht="24.75" customHeight="1">
      <c r="A4" s="319" t="str">
        <f>"Expenditure Head No : "&amp;'ZZZ-PG1.DBF'!A952</f>
        <v>Expenditure Head No : 603</v>
      </c>
      <c r="B4" s="468"/>
      <c r="C4" s="319" t="s">
        <v>1402</v>
      </c>
      <c r="D4" s="319"/>
      <c r="E4" s="319"/>
      <c r="F4" s="675"/>
      <c r="G4" s="675"/>
      <c r="K4" s="557"/>
    </row>
    <row r="5" spans="1:12" ht="15.75">
      <c r="A5" s="319"/>
      <c r="B5" s="468"/>
      <c r="C5" s="319"/>
      <c r="D5" s="319"/>
      <c r="E5" s="319"/>
      <c r="F5" s="675"/>
      <c r="G5" s="675"/>
      <c r="I5" s="555" t="s">
        <v>7</v>
      </c>
      <c r="K5" s="490"/>
    </row>
    <row r="6" spans="1:12" ht="79.5" customHeight="1">
      <c r="A6" s="339" t="s">
        <v>138</v>
      </c>
      <c r="B6" s="339" t="s">
        <v>139</v>
      </c>
      <c r="C6" s="339" t="s">
        <v>806</v>
      </c>
      <c r="D6" s="339" t="s">
        <v>624</v>
      </c>
      <c r="E6" s="339" t="s">
        <v>807</v>
      </c>
      <c r="F6" s="339" t="s">
        <v>140</v>
      </c>
      <c r="G6" s="339" t="s">
        <v>141</v>
      </c>
      <c r="H6" s="339" t="s">
        <v>808</v>
      </c>
      <c r="I6" s="339" t="s">
        <v>809</v>
      </c>
      <c r="J6" s="224"/>
      <c r="K6" s="668"/>
      <c r="L6" s="224"/>
    </row>
    <row r="7" spans="1:12">
      <c r="A7" s="768" t="s">
        <v>33</v>
      </c>
      <c r="B7" s="769" t="s">
        <v>33</v>
      </c>
      <c r="C7" s="770"/>
      <c r="D7" s="770"/>
      <c r="E7" s="770"/>
      <c r="F7" s="770"/>
      <c r="G7" s="770"/>
      <c r="H7" s="770"/>
      <c r="I7" s="770"/>
      <c r="J7" s="224"/>
      <c r="K7" s="771"/>
      <c r="L7" s="224"/>
    </row>
    <row r="8" spans="1:12">
      <c r="A8" s="587"/>
      <c r="B8" s="328"/>
      <c r="C8" s="537"/>
      <c r="D8" s="537"/>
      <c r="E8" s="537"/>
      <c r="F8" s="537"/>
      <c r="G8" s="537"/>
      <c r="H8" s="537"/>
      <c r="I8" s="537"/>
      <c r="J8" s="224"/>
      <c r="L8" s="224"/>
    </row>
    <row r="9" spans="1:12" ht="22.5" customHeight="1">
      <c r="A9" s="772" t="s">
        <v>621</v>
      </c>
      <c r="B9" s="773" t="str">
        <f>'ZZZ-PG1.DBF'!A952&amp;'ZZZ-PG1.DBF'!B952</f>
        <v>603-1</v>
      </c>
      <c r="C9" s="223">
        <f>E9-D9</f>
        <v>0</v>
      </c>
      <c r="D9" s="223"/>
      <c r="E9" s="223">
        <f>'ZZZ-PG1.DBF'!I952</f>
        <v>0</v>
      </c>
      <c r="F9" s="223">
        <f>'ZZZ-PG1.DBF'!I957</f>
        <v>0</v>
      </c>
      <c r="G9" s="223">
        <f>'ZZZ-PG1.DBF'!I962</f>
        <v>0</v>
      </c>
      <c r="H9" s="223">
        <f>E9+F9-G9</f>
        <v>0</v>
      </c>
      <c r="I9" s="223">
        <f>'ZZZ-PG1.DBF'!I967</f>
        <v>0</v>
      </c>
      <c r="J9" s="224"/>
      <c r="K9" s="350"/>
      <c r="L9" s="774"/>
    </row>
    <row r="10" spans="1:12" ht="15.75">
      <c r="A10" s="775" t="s">
        <v>33</v>
      </c>
      <c r="B10" s="773" t="s">
        <v>33</v>
      </c>
      <c r="C10" s="223"/>
      <c r="D10" s="223"/>
      <c r="E10" s="223"/>
      <c r="F10" s="223"/>
      <c r="G10" s="223"/>
      <c r="H10" s="223"/>
      <c r="I10" s="223"/>
      <c r="J10" s="224"/>
      <c r="K10" s="776"/>
      <c r="L10" s="224"/>
    </row>
    <row r="11" spans="1:12" ht="18.75">
      <c r="A11" s="775" t="s">
        <v>622</v>
      </c>
      <c r="B11" s="773" t="str">
        <f>'ZZZ-PG1.DBF'!A953&amp;'ZZZ-PG1.DBF'!B953</f>
        <v>603-2</v>
      </c>
      <c r="C11" s="223">
        <f>E11-D11</f>
        <v>0</v>
      </c>
      <c r="D11" s="223">
        <v>0</v>
      </c>
      <c r="E11" s="223">
        <f>'ZZZ-PG1.DBF'!I953</f>
        <v>0</v>
      </c>
      <c r="F11" s="223">
        <f>'ZZZ-PG1.DBF'!I958</f>
        <v>0</v>
      </c>
      <c r="G11" s="223">
        <f>'ZZZ-PG1.DBF'!I963</f>
        <v>0</v>
      </c>
      <c r="H11" s="223">
        <f>E11+F11-G11</f>
        <v>0</v>
      </c>
      <c r="I11" s="223">
        <f>'ZZZ-PG1.DBF'!I968</f>
        <v>0</v>
      </c>
      <c r="J11" s="224"/>
      <c r="K11" s="350"/>
      <c r="L11" s="774"/>
    </row>
    <row r="12" spans="1:12" ht="15.75">
      <c r="A12" s="775" t="s">
        <v>33</v>
      </c>
      <c r="B12" s="773"/>
      <c r="C12" s="223"/>
      <c r="D12" s="223"/>
      <c r="E12" s="223"/>
      <c r="F12" s="223"/>
      <c r="G12" s="223"/>
      <c r="H12" s="223"/>
      <c r="I12" s="223"/>
      <c r="J12" s="224"/>
      <c r="K12" s="776"/>
      <c r="L12" s="224"/>
    </row>
    <row r="13" spans="1:12" ht="18.75">
      <c r="A13" s="775" t="s">
        <v>623</v>
      </c>
      <c r="B13" s="773" t="str">
        <f>'ZZZ-PG1.DBF'!A954&amp;'ZZZ-PG1.DBF'!B954</f>
        <v>603-3</v>
      </c>
      <c r="C13" s="223">
        <f>E13-D13</f>
        <v>0</v>
      </c>
      <c r="D13" s="223"/>
      <c r="E13" s="223">
        <f>'ZZZ-PG1.DBF'!I954</f>
        <v>0</v>
      </c>
      <c r="F13" s="223">
        <f>'ZZZ-PG1.DBF'!I959</f>
        <v>23023</v>
      </c>
      <c r="G13" s="223">
        <f>'ZZZ-PG1.DBF'!I964</f>
        <v>2125</v>
      </c>
      <c r="H13" s="223">
        <f>E13+F13-G13</f>
        <v>20898</v>
      </c>
      <c r="I13" s="223">
        <f>'ZZZ-PG1.DBF'!I969</f>
        <v>20898</v>
      </c>
      <c r="J13" s="224"/>
      <c r="K13" s="350"/>
      <c r="L13" s="774"/>
    </row>
    <row r="14" spans="1:12" ht="15.75">
      <c r="A14" s="775" t="s">
        <v>483</v>
      </c>
      <c r="B14" s="225"/>
      <c r="C14" s="223"/>
      <c r="D14" s="223"/>
      <c r="E14" s="223"/>
      <c r="F14" s="223"/>
      <c r="G14" s="223"/>
      <c r="H14" s="223"/>
      <c r="I14" s="223"/>
      <c r="J14" s="224"/>
      <c r="L14" s="224"/>
    </row>
    <row r="15" spans="1:12" ht="15.75">
      <c r="A15" s="775" t="s">
        <v>33</v>
      </c>
      <c r="B15" s="225" t="s">
        <v>33</v>
      </c>
      <c r="C15" s="223"/>
      <c r="D15" s="223"/>
      <c r="E15" s="223"/>
      <c r="F15" s="223"/>
      <c r="G15" s="223"/>
      <c r="H15" s="223"/>
      <c r="I15" s="223"/>
      <c r="J15" s="224"/>
      <c r="L15" s="224"/>
    </row>
    <row r="16" spans="1:12" ht="16.5" thickBot="1">
      <c r="A16" s="777" t="s">
        <v>484</v>
      </c>
      <c r="B16" s="225" t="s">
        <v>33</v>
      </c>
      <c r="C16" s="310">
        <f t="shared" ref="C16:I16" si="0">SUM(C9:C15)</f>
        <v>0</v>
      </c>
      <c r="D16" s="310">
        <f t="shared" si="0"/>
        <v>0</v>
      </c>
      <c r="E16" s="310">
        <f t="shared" si="0"/>
        <v>0</v>
      </c>
      <c r="F16" s="310">
        <f t="shared" si="0"/>
        <v>23023</v>
      </c>
      <c r="G16" s="310">
        <f t="shared" si="0"/>
        <v>2125</v>
      </c>
      <c r="H16" s="310">
        <f t="shared" si="0"/>
        <v>20898</v>
      </c>
      <c r="I16" s="310">
        <f t="shared" si="0"/>
        <v>20898</v>
      </c>
      <c r="J16" s="224"/>
      <c r="L16" s="224"/>
    </row>
    <row r="17" spans="1:9" ht="15.75" thickTop="1">
      <c r="A17" s="586" t="s">
        <v>33</v>
      </c>
      <c r="B17" s="226"/>
      <c r="C17" s="227"/>
      <c r="D17" s="227"/>
      <c r="E17" s="227"/>
      <c r="F17" s="227"/>
      <c r="G17" s="227"/>
      <c r="H17" s="227"/>
      <c r="I17" s="227"/>
    </row>
    <row r="18" spans="1:9">
      <c r="A18" s="212" t="s">
        <v>33</v>
      </c>
    </row>
    <row r="20" spans="1:9">
      <c r="A20" s="778"/>
    </row>
    <row r="21" spans="1:9">
      <c r="A21" s="778"/>
    </row>
    <row r="22" spans="1:9" ht="15.75">
      <c r="H22" s="336"/>
      <c r="I22" s="336"/>
    </row>
    <row r="23" spans="1:9" ht="15.75">
      <c r="G23" s="1008" t="s">
        <v>1403</v>
      </c>
      <c r="H23" s="1008"/>
      <c r="I23" s="675"/>
    </row>
    <row r="24" spans="1:9">
      <c r="G24" s="1007" t="s">
        <v>289</v>
      </c>
      <c r="H24" s="1007"/>
    </row>
    <row r="25" spans="1:9" ht="15.75">
      <c r="G25" s="348" t="s">
        <v>152</v>
      </c>
    </row>
    <row r="28" spans="1:9">
      <c r="A28" s="512"/>
      <c r="B28" s="512"/>
      <c r="C28" s="512"/>
      <c r="D28" s="512"/>
      <c r="E28" s="512" t="s">
        <v>840</v>
      </c>
      <c r="F28" s="512" t="s">
        <v>841</v>
      </c>
      <c r="G28" s="512" t="s">
        <v>842</v>
      </c>
      <c r="H28" s="512" t="s">
        <v>843</v>
      </c>
      <c r="I28" s="512" t="s">
        <v>844</v>
      </c>
    </row>
    <row r="29" spans="1:9">
      <c r="A29" s="512"/>
      <c r="B29" s="512"/>
      <c r="C29" s="512"/>
      <c r="D29" s="512"/>
      <c r="E29" s="512"/>
      <c r="F29" s="512"/>
      <c r="G29" s="512"/>
      <c r="H29" s="512"/>
      <c r="I29" s="512"/>
    </row>
    <row r="30" spans="1:9">
      <c r="A30" s="512" t="s">
        <v>836</v>
      </c>
      <c r="B30" s="512"/>
      <c r="C30" s="512"/>
      <c r="D30" s="512"/>
      <c r="E30" s="765">
        <f>'ZZZ-PG1.DBF'!I952</f>
        <v>0</v>
      </c>
      <c r="F30" s="765">
        <f>'ZZZ-PG1.DBF'!I957</f>
        <v>0</v>
      </c>
      <c r="G30" s="765">
        <f>'ZZZ-PG1.DBF'!I962</f>
        <v>0</v>
      </c>
      <c r="H30" s="765">
        <f>E30+F30-G30</f>
        <v>0</v>
      </c>
      <c r="I30" s="765">
        <f>'ZZZ-PG1.DBF'!I967</f>
        <v>0</v>
      </c>
    </row>
    <row r="31" spans="1:9">
      <c r="A31" s="512" t="s">
        <v>837</v>
      </c>
      <c r="B31" s="512"/>
      <c r="C31" s="512"/>
      <c r="D31" s="512"/>
      <c r="E31" s="766">
        <f>'ZZZ-PG1.DBF'!AB952</f>
        <v>0</v>
      </c>
      <c r="F31" s="766">
        <f>'ZZZ-PG1.DBF'!AB957</f>
        <v>0</v>
      </c>
      <c r="G31" s="766">
        <f>'ZZZ-PG1.DBF'!AB962</f>
        <v>0</v>
      </c>
      <c r="H31" s="766">
        <f>E31+F31-G31</f>
        <v>0</v>
      </c>
      <c r="I31" s="766">
        <f>'ZZZ-PG1.DBF'!AB967</f>
        <v>0</v>
      </c>
    </row>
    <row r="32" spans="1:9">
      <c r="A32" s="512" t="s">
        <v>845</v>
      </c>
      <c r="B32" s="512"/>
      <c r="C32" s="512"/>
      <c r="D32" s="512"/>
      <c r="E32" s="767">
        <f>E31-E30</f>
        <v>0</v>
      </c>
      <c r="F32" s="767">
        <f t="shared" ref="F32:I32" si="1">F31-F30</f>
        <v>0</v>
      </c>
      <c r="G32" s="767">
        <f t="shared" si="1"/>
        <v>0</v>
      </c>
      <c r="H32" s="767">
        <f t="shared" si="1"/>
        <v>0</v>
      </c>
      <c r="I32" s="767">
        <f t="shared" si="1"/>
        <v>0</v>
      </c>
    </row>
    <row r="33" spans="1:9">
      <c r="A33" s="512" t="s">
        <v>839</v>
      </c>
      <c r="B33" s="512"/>
      <c r="C33" s="512"/>
      <c r="D33" s="512"/>
      <c r="E33" s="512"/>
      <c r="F33" s="512"/>
      <c r="G33" s="512"/>
      <c r="H33" s="512"/>
      <c r="I33" s="779">
        <f>I30-H30</f>
        <v>0</v>
      </c>
    </row>
    <row r="34" spans="1:9">
      <c r="A34" s="512"/>
      <c r="B34" s="512"/>
      <c r="C34" s="512"/>
      <c r="D34" s="512"/>
      <c r="E34" s="512"/>
      <c r="F34" s="512"/>
      <c r="G34" s="512"/>
      <c r="H34" s="512"/>
      <c r="I34" s="512"/>
    </row>
    <row r="35" spans="1:9">
      <c r="A35" s="512" t="s">
        <v>836</v>
      </c>
      <c r="B35" s="512"/>
      <c r="C35" s="512"/>
      <c r="D35" s="512"/>
      <c r="E35" s="765">
        <f>'ZZZ-PG1.DBF'!I953</f>
        <v>0</v>
      </c>
      <c r="F35" s="765">
        <f>'ZZZ-PG1.DBF'!I958</f>
        <v>0</v>
      </c>
      <c r="G35" s="765">
        <f>'ZZZ-PG1.DBF'!I963</f>
        <v>0</v>
      </c>
      <c r="H35" s="765">
        <f>E35+F35-G35</f>
        <v>0</v>
      </c>
      <c r="I35" s="765">
        <f>'ZZZ-PG1.DBF'!I968</f>
        <v>0</v>
      </c>
    </row>
    <row r="36" spans="1:9">
      <c r="A36" s="512" t="s">
        <v>837</v>
      </c>
      <c r="B36" s="512"/>
      <c r="C36" s="512"/>
      <c r="D36" s="512"/>
      <c r="E36" s="766">
        <f>'ZZZ-PG1.DBF'!AB953</f>
        <v>0</v>
      </c>
      <c r="F36" s="766">
        <f>'ZZZ-PG1.DBF'!AB958</f>
        <v>0</v>
      </c>
      <c r="G36" s="766">
        <f>'ZZZ-PG1.DBF'!AB963</f>
        <v>0</v>
      </c>
      <c r="H36" s="766">
        <f>E36+F36-G36</f>
        <v>0</v>
      </c>
      <c r="I36" s="766">
        <f>'ZZZ-PG1.DBF'!AB968</f>
        <v>0</v>
      </c>
    </row>
    <row r="37" spans="1:9">
      <c r="A37" s="512" t="s">
        <v>845</v>
      </c>
      <c r="B37" s="512"/>
      <c r="C37" s="512"/>
      <c r="D37" s="512"/>
      <c r="E37" s="767">
        <f>E36-E35</f>
        <v>0</v>
      </c>
      <c r="F37" s="767">
        <f t="shared" ref="F37:I37" si="2">F36-F35</f>
        <v>0</v>
      </c>
      <c r="G37" s="767">
        <f t="shared" si="2"/>
        <v>0</v>
      </c>
      <c r="H37" s="767">
        <f t="shared" si="2"/>
        <v>0</v>
      </c>
      <c r="I37" s="767">
        <f t="shared" si="2"/>
        <v>0</v>
      </c>
    </row>
    <row r="38" spans="1:9">
      <c r="A38" s="512" t="s">
        <v>839</v>
      </c>
      <c r="B38" s="512"/>
      <c r="C38" s="512"/>
      <c r="D38" s="512"/>
      <c r="E38" s="512"/>
      <c r="F38" s="512"/>
      <c r="G38" s="512"/>
      <c r="H38" s="512"/>
      <c r="I38" s="779">
        <f>I35-H35</f>
        <v>0</v>
      </c>
    </row>
    <row r="39" spans="1:9">
      <c r="A39" s="512"/>
      <c r="B39" s="512"/>
      <c r="C39" s="512"/>
      <c r="D39" s="512"/>
      <c r="E39" s="512"/>
      <c r="F39" s="512"/>
      <c r="G39" s="512"/>
      <c r="H39" s="512"/>
      <c r="I39" s="512"/>
    </row>
    <row r="40" spans="1:9">
      <c r="A40" s="512" t="s">
        <v>836</v>
      </c>
      <c r="B40" s="512"/>
      <c r="C40" s="512"/>
      <c r="D40" s="512"/>
      <c r="E40" s="765">
        <f>'ZZZ-PG1.DBF'!I954</f>
        <v>0</v>
      </c>
      <c r="F40" s="765">
        <f>'ZZZ-PG1.DBF'!I959</f>
        <v>23023</v>
      </c>
      <c r="G40" s="765">
        <f>'ZZZ-PG1.DBF'!I964</f>
        <v>2125</v>
      </c>
      <c r="H40" s="765">
        <f>E40+F40-G40</f>
        <v>20898</v>
      </c>
      <c r="I40" s="765">
        <f>'ZZZ-PG1.DBF'!I969</f>
        <v>20898</v>
      </c>
    </row>
    <row r="41" spans="1:9">
      <c r="A41" s="512" t="s">
        <v>837</v>
      </c>
      <c r="B41" s="512"/>
      <c r="C41" s="512"/>
      <c r="D41" s="512"/>
      <c r="E41" s="766">
        <f>'ZZZ-PG1.DBF'!AB954</f>
        <v>0</v>
      </c>
      <c r="F41" s="766">
        <f>'ZZZ-PG1.DBF'!AB959</f>
        <v>23023.3</v>
      </c>
      <c r="G41" s="766">
        <f>'ZZZ-PG1.DBF'!AB964</f>
        <v>2125</v>
      </c>
      <c r="H41" s="766">
        <f>E41+F41-G41</f>
        <v>20898.3</v>
      </c>
      <c r="I41" s="766">
        <f>'ZZZ-PG1.DBF'!AB969</f>
        <v>20898.3</v>
      </c>
    </row>
    <row r="42" spans="1:9">
      <c r="A42" s="512" t="s">
        <v>845</v>
      </c>
      <c r="B42" s="512"/>
      <c r="C42" s="512"/>
      <c r="D42" s="512"/>
      <c r="E42" s="767">
        <f>E41-E40</f>
        <v>0</v>
      </c>
      <c r="F42" s="767">
        <f t="shared" ref="F42:I42" si="3">F41-F40</f>
        <v>0.2999999999992724</v>
      </c>
      <c r="G42" s="767">
        <f t="shared" si="3"/>
        <v>0</v>
      </c>
      <c r="H42" s="767">
        <f t="shared" si="3"/>
        <v>0.2999999999992724</v>
      </c>
      <c r="I42" s="767">
        <f t="shared" si="3"/>
        <v>0.2999999999992724</v>
      </c>
    </row>
    <row r="43" spans="1:9">
      <c r="A43" s="512" t="s">
        <v>839</v>
      </c>
      <c r="B43" s="512"/>
      <c r="C43" s="512"/>
      <c r="D43" s="512"/>
      <c r="E43" s="512"/>
      <c r="F43" s="512"/>
      <c r="G43" s="512"/>
      <c r="H43" s="512"/>
      <c r="I43" s="779">
        <f>I40-H40</f>
        <v>0</v>
      </c>
    </row>
    <row r="44" spans="1:9">
      <c r="A44" s="512"/>
      <c r="B44" s="512"/>
      <c r="C44" s="512"/>
      <c r="D44" s="512"/>
      <c r="E44" s="512"/>
      <c r="F44" s="512"/>
      <c r="G44" s="512"/>
      <c r="H44" s="512"/>
      <c r="I44" s="512"/>
    </row>
    <row r="45" spans="1:9">
      <c r="A45" s="512"/>
      <c r="B45" s="512"/>
      <c r="C45" s="512"/>
      <c r="D45" s="512"/>
      <c r="E45" s="512" t="s">
        <v>33</v>
      </c>
      <c r="F45" s="512"/>
      <c r="G45" s="512"/>
      <c r="H45" s="512"/>
      <c r="I45" s="512"/>
    </row>
  </sheetData>
  <mergeCells count="3">
    <mergeCell ref="A2:I2"/>
    <mergeCell ref="G24:H24"/>
    <mergeCell ref="G23:H23"/>
  </mergeCells>
  <pageMargins left="0.70866141732283505" right="0.47244094488188998" top="1.5" bottom="0.23622047244094499" header="0.31496062992126" footer="0.31496062992126"/>
  <pageSetup paperSize="9" scale="63" firstPageNumber="42" orientation="landscape" useFirstPageNumber="1"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60"/>
  <sheetViews>
    <sheetView topLeftCell="B1" zoomScale="60" zoomScaleNormal="60" workbookViewId="0">
      <selection activeCell="O4" sqref="O4:O31"/>
    </sheetView>
  </sheetViews>
  <sheetFormatPr defaultRowHeight="15"/>
  <cols>
    <col min="1" max="1" width="28.140625" style="206" customWidth="1"/>
    <col min="2" max="2" width="19.85546875" style="212" customWidth="1"/>
    <col min="3" max="3" width="13.5703125" style="212" customWidth="1"/>
    <col min="4" max="4" width="12.42578125" style="212" customWidth="1"/>
    <col min="5" max="5" width="16" style="212" customWidth="1"/>
    <col min="6" max="6" width="15" style="212" customWidth="1"/>
    <col min="7" max="7" width="23.85546875" style="212" customWidth="1"/>
    <col min="8" max="8" width="16.28515625" style="212" customWidth="1"/>
    <col min="9" max="9" width="14.5703125" style="212" customWidth="1"/>
    <col min="10" max="10" width="13.5703125" style="212" customWidth="1"/>
    <col min="11" max="12" width="17" style="212" customWidth="1"/>
    <col min="13" max="13" width="15.85546875" style="212" customWidth="1"/>
    <col min="14" max="14" width="4.28515625" style="212" customWidth="1"/>
    <col min="15" max="15" width="91.5703125" style="206" customWidth="1"/>
    <col min="16" max="16384" width="9.140625" style="206"/>
  </cols>
  <sheetData>
    <row r="1" spans="1:16">
      <c r="M1" s="337" t="s">
        <v>538</v>
      </c>
    </row>
    <row r="2" spans="1:16" ht="39.75" customHeight="1">
      <c r="A2" s="1013" t="s">
        <v>810</v>
      </c>
      <c r="B2" s="1013"/>
      <c r="C2" s="1013"/>
      <c r="D2" s="1013"/>
      <c r="E2" s="1013"/>
      <c r="F2" s="1013"/>
      <c r="G2" s="1013"/>
      <c r="H2" s="1013"/>
      <c r="I2" s="1013"/>
      <c r="J2" s="1013"/>
      <c r="K2" s="1013"/>
      <c r="L2" s="1013"/>
      <c r="M2" s="1013"/>
    </row>
    <row r="3" spans="1:16" ht="19.5" customHeight="1">
      <c r="A3" s="677"/>
      <c r="B3" s="677"/>
      <c r="C3" s="677"/>
      <c r="D3" s="677"/>
      <c r="E3" s="677"/>
      <c r="F3" s="677"/>
      <c r="G3" s="677"/>
      <c r="H3" s="677"/>
      <c r="I3" s="677"/>
      <c r="J3" s="677"/>
      <c r="K3" s="677"/>
      <c r="L3" s="677"/>
      <c r="M3" s="677"/>
    </row>
    <row r="4" spans="1:16" ht="19.5" customHeight="1">
      <c r="A4" s="319" t="str">
        <f>"Expenditure Head No : "&amp;'ZZZ-PG1.DBF'!A975</f>
        <v>Expenditure Head No : 603</v>
      </c>
      <c r="B4" s="677"/>
      <c r="C4" s="677"/>
      <c r="D4" s="677"/>
      <c r="E4" s="677"/>
      <c r="F4" s="677"/>
      <c r="G4" s="319" t="s">
        <v>1396</v>
      </c>
      <c r="H4" s="319"/>
      <c r="I4" s="319"/>
      <c r="J4" s="319"/>
      <c r="K4" s="319"/>
      <c r="L4" s="319"/>
      <c r="M4" s="319"/>
      <c r="O4" s="350"/>
      <c r="P4" s="212"/>
    </row>
    <row r="5" spans="1:16" ht="19.5" customHeight="1">
      <c r="B5" s="468"/>
      <c r="M5" s="677"/>
      <c r="O5" s="557"/>
      <c r="P5" s="212"/>
    </row>
    <row r="6" spans="1:16" ht="63.75" customHeight="1">
      <c r="A6" s="1022" t="s">
        <v>485</v>
      </c>
      <c r="B6" s="1023"/>
      <c r="C6" s="1016" t="s">
        <v>142</v>
      </c>
      <c r="D6" s="1016" t="s">
        <v>806</v>
      </c>
      <c r="E6" s="1016" t="s">
        <v>624</v>
      </c>
      <c r="F6" s="1016" t="s">
        <v>807</v>
      </c>
      <c r="G6" s="1014" t="s">
        <v>486</v>
      </c>
      <c r="H6" s="1015"/>
      <c r="I6" s="1014" t="s">
        <v>488</v>
      </c>
      <c r="J6" s="1015"/>
      <c r="K6" s="211" t="s">
        <v>489</v>
      </c>
      <c r="L6" s="211" t="s">
        <v>677</v>
      </c>
      <c r="M6" s="1016" t="s">
        <v>811</v>
      </c>
      <c r="O6" s="490"/>
      <c r="P6" s="212"/>
    </row>
    <row r="7" spans="1:16" ht="33" customHeight="1">
      <c r="A7" s="1024"/>
      <c r="B7" s="1025"/>
      <c r="C7" s="1017"/>
      <c r="D7" s="1017"/>
      <c r="E7" s="1017"/>
      <c r="F7" s="1017"/>
      <c r="G7" s="780" t="str">
        <f>"P.P.O.Ad.Act No: "&amp;C15</f>
        <v>P.P.O.Ad.Act No: 60301</v>
      </c>
      <c r="H7" s="781">
        <f>'ZZZ-PG1.DBF'!J976</f>
        <v>600000</v>
      </c>
      <c r="I7" s="1028">
        <f>'ZZZ-PG1.DBF'!J978</f>
        <v>300000</v>
      </c>
      <c r="J7" s="1029"/>
      <c r="K7" s="783">
        <f>'ZZZ-PG1.DBF'!J980</f>
        <v>2300000</v>
      </c>
      <c r="L7" s="783"/>
      <c r="M7" s="1017"/>
      <c r="O7" s="212"/>
      <c r="P7" s="212"/>
    </row>
    <row r="8" spans="1:16" ht="18" customHeight="1">
      <c r="A8" s="1024"/>
      <c r="B8" s="1025"/>
      <c r="C8" s="1017"/>
      <c r="D8" s="1017"/>
      <c r="E8" s="1017"/>
      <c r="F8" s="1017"/>
      <c r="G8" s="780" t="str">
        <f>IF(C16&lt;&gt;0,"P.P.O.Ad.Act No: "&amp;C16,"P.P.O.Ad.Act No: ")</f>
        <v xml:space="preserve">P.P.O.Ad.Act No: </v>
      </c>
      <c r="H8" s="781">
        <f>'ZZZ-PG1.DBF'!J1001</f>
        <v>0</v>
      </c>
      <c r="I8" s="782">
        <f>'ZZZ-PG1.DBF'!J1003</f>
        <v>0</v>
      </c>
      <c r="J8" s="275"/>
      <c r="K8" s="781">
        <f>'ZZZ-PG1.DBF'!J1005</f>
        <v>0</v>
      </c>
      <c r="L8" s="781">
        <v>0</v>
      </c>
      <c r="M8" s="1017"/>
      <c r="O8" s="668"/>
      <c r="P8" s="212"/>
    </row>
    <row r="9" spans="1:16" ht="19.5" customHeight="1">
      <c r="A9" s="1024"/>
      <c r="B9" s="1025"/>
      <c r="C9" s="1017"/>
      <c r="D9" s="1017"/>
      <c r="E9" s="1017"/>
      <c r="F9" s="1017"/>
      <c r="G9" s="784" t="str">
        <f>IF(C19&lt;&gt;0,"Au: Ad. Act No:  "&amp;C19,"Au: Ad. Act No: ")</f>
        <v xml:space="preserve">Au: Ad. Act No: </v>
      </c>
      <c r="H9" s="781">
        <f>'ZZZ-PG1.DBF'!J985</f>
        <v>0</v>
      </c>
      <c r="I9" s="782">
        <f>'ZZZ-PG1.DBF'!J986</f>
        <v>0</v>
      </c>
      <c r="J9" s="275"/>
      <c r="K9" s="781">
        <f>'ZZZ-PG1.DBF'!J987</f>
        <v>0</v>
      </c>
      <c r="L9" s="781">
        <f>'ZZZ-PG1.DBF'!J988</f>
        <v>0</v>
      </c>
      <c r="M9" s="1017"/>
      <c r="O9" s="668"/>
      <c r="P9" s="212"/>
    </row>
    <row r="10" spans="1:16" ht="23.25" customHeight="1">
      <c r="A10" s="1024"/>
      <c r="B10" s="1025"/>
      <c r="C10" s="1017"/>
      <c r="D10" s="1017"/>
      <c r="E10" s="1017"/>
      <c r="F10" s="1017"/>
      <c r="G10" s="784" t="str">
        <f>IF(C20&lt;&gt;0,"Au: Ad. Act No:  "&amp;C20,"Au: Ad. Act No: ")</f>
        <v xml:space="preserve">Au: Ad. Act No: </v>
      </c>
      <c r="H10" s="781">
        <f>'ZZZ-PG1.DBF'!J993</f>
        <v>0</v>
      </c>
      <c r="I10" s="782">
        <f>'ZZZ-PG1.DBF'!J994</f>
        <v>0</v>
      </c>
      <c r="J10" s="275"/>
      <c r="K10" s="781">
        <f>'ZZZ-PG1.DBF'!J995</f>
        <v>0</v>
      </c>
      <c r="L10" s="781">
        <f>'ZZZ-PG1.DBF'!J996</f>
        <v>0</v>
      </c>
      <c r="M10" s="1017"/>
      <c r="O10" s="668"/>
      <c r="P10" s="212"/>
    </row>
    <row r="11" spans="1:16" ht="33" customHeight="1">
      <c r="A11" s="1024"/>
      <c r="B11" s="1025"/>
      <c r="C11" s="1017"/>
      <c r="D11" s="1017"/>
      <c r="E11" s="1017"/>
      <c r="F11" s="1017"/>
      <c r="G11" s="1014" t="s">
        <v>487</v>
      </c>
      <c r="H11" s="1015"/>
      <c r="I11" s="1014" t="s">
        <v>143</v>
      </c>
      <c r="J11" s="1015"/>
      <c r="K11" s="211" t="s">
        <v>33</v>
      </c>
      <c r="L11" s="274"/>
      <c r="M11" s="1017"/>
      <c r="O11" s="212"/>
      <c r="P11" s="212"/>
    </row>
    <row r="12" spans="1:16" ht="19.5" customHeight="1">
      <c r="A12" s="1024"/>
      <c r="B12" s="1025"/>
      <c r="C12" s="1017"/>
      <c r="D12" s="785" t="s">
        <v>41</v>
      </c>
      <c r="E12" s="785" t="s">
        <v>42</v>
      </c>
      <c r="F12" s="785" t="s">
        <v>678</v>
      </c>
      <c r="G12" s="1019" t="s">
        <v>44</v>
      </c>
      <c r="H12" s="1020"/>
      <c r="I12" s="1021" t="s">
        <v>45</v>
      </c>
      <c r="J12" s="1019"/>
      <c r="K12" s="786" t="s">
        <v>679</v>
      </c>
      <c r="L12" s="786"/>
      <c r="M12" s="1017"/>
      <c r="O12" s="771"/>
      <c r="P12" s="212"/>
    </row>
    <row r="13" spans="1:16" ht="19.5" customHeight="1">
      <c r="A13" s="1026"/>
      <c r="B13" s="1027"/>
      <c r="C13" s="1018"/>
      <c r="D13" s="787"/>
      <c r="E13" s="788"/>
      <c r="F13" s="788"/>
      <c r="G13" s="789" t="s">
        <v>490</v>
      </c>
      <c r="H13" s="790" t="s">
        <v>491</v>
      </c>
      <c r="I13" s="789" t="s">
        <v>490</v>
      </c>
      <c r="J13" s="790" t="s">
        <v>491</v>
      </c>
      <c r="K13" s="791"/>
      <c r="L13" s="791"/>
      <c r="M13" s="1018"/>
      <c r="P13" s="212"/>
    </row>
    <row r="14" spans="1:16" ht="18" customHeight="1">
      <c r="A14" s="792" t="s">
        <v>33</v>
      </c>
      <c r="B14" s="793" t="s">
        <v>33</v>
      </c>
      <c r="C14" s="794"/>
      <c r="D14" s="770"/>
      <c r="E14" s="770"/>
      <c r="F14" s="770"/>
      <c r="G14" s="770"/>
      <c r="H14" s="770"/>
      <c r="I14" s="770"/>
      <c r="J14" s="770"/>
      <c r="K14" s="770"/>
      <c r="L14" s="770"/>
      <c r="M14" s="770"/>
      <c r="P14" s="212"/>
    </row>
    <row r="15" spans="1:16" ht="18" customHeight="1">
      <c r="A15" s="1009" t="s">
        <v>492</v>
      </c>
      <c r="B15" s="1010"/>
      <c r="C15" s="334" t="str">
        <f>'ZZZ-PG1.DBF'!D975</f>
        <v>60301</v>
      </c>
      <c r="D15" s="223">
        <f>F15-E15</f>
        <v>1318620</v>
      </c>
      <c r="E15" s="223">
        <v>0</v>
      </c>
      <c r="F15" s="223">
        <f>'ZZZ-PG1.DBF'!I975</f>
        <v>1318620</v>
      </c>
      <c r="G15" s="223">
        <f>'ZZZ-PG1.DBF'!I976</f>
        <v>291000</v>
      </c>
      <c r="H15" s="223">
        <f>'ZZZ-PG1.DBF'!I977</f>
        <v>0</v>
      </c>
      <c r="I15" s="223">
        <f>'ZZZ-PG1.DBF'!I978</f>
        <v>499920</v>
      </c>
      <c r="J15" s="223">
        <f>'ZZZ-PG1.DBF'!I979</f>
        <v>0</v>
      </c>
      <c r="K15" s="223">
        <f>F15+G15+H15-I15-J15</f>
        <v>1109700</v>
      </c>
      <c r="L15" s="223"/>
      <c r="M15" s="223">
        <f>'ZZZ-PG1.DBF'!I980</f>
        <v>1109700</v>
      </c>
      <c r="N15" s="212" t="s">
        <v>33</v>
      </c>
      <c r="O15" s="350"/>
      <c r="P15" s="333">
        <f>M15-K15</f>
        <v>0</v>
      </c>
    </row>
    <row r="16" spans="1:16" ht="18" customHeight="1">
      <c r="A16" s="1009" t="s">
        <v>492</v>
      </c>
      <c r="B16" s="1010"/>
      <c r="C16" s="334">
        <f>'ZZZ-PG1.DBF'!D1000</f>
        <v>0</v>
      </c>
      <c r="D16" s="223">
        <f>F16-E16</f>
        <v>0</v>
      </c>
      <c r="E16" s="223">
        <v>0</v>
      </c>
      <c r="F16" s="223">
        <f>'ZZZ-PG1.DBF'!I1000</f>
        <v>0</v>
      </c>
      <c r="G16" s="223">
        <f>'ZZZ-PG1.DBF'!I1001</f>
        <v>0</v>
      </c>
      <c r="H16" s="223">
        <f>'ZZZ-PG1.DBF'!I1002</f>
        <v>0</v>
      </c>
      <c r="I16" s="223">
        <f>'ZZZ-PG1.DBF'!I1003</f>
        <v>0</v>
      </c>
      <c r="J16" s="223">
        <f>'ZZZ-PG1.DBF'!I1004</f>
        <v>0</v>
      </c>
      <c r="K16" s="223">
        <f>F16+G16+H16-I16-J16</f>
        <v>0</v>
      </c>
      <c r="L16" s="223"/>
      <c r="M16" s="223">
        <f>'ZZZ-PG1.DBF'!I1005</f>
        <v>0</v>
      </c>
      <c r="O16" s="350"/>
      <c r="P16" s="333">
        <f>M16-K16</f>
        <v>0</v>
      </c>
    </row>
    <row r="17" spans="1:16" ht="18" customHeight="1">
      <c r="A17" s="795"/>
      <c r="B17" s="796"/>
      <c r="C17" s="334"/>
      <c r="D17" s="223"/>
      <c r="E17" s="223"/>
      <c r="F17" s="223"/>
      <c r="G17" s="223"/>
      <c r="H17" s="223"/>
      <c r="I17" s="223"/>
      <c r="J17" s="223"/>
      <c r="K17" s="223"/>
      <c r="L17" s="223"/>
      <c r="M17" s="223"/>
      <c r="O17" s="350"/>
      <c r="P17" s="333"/>
    </row>
    <row r="18" spans="1:16" ht="18" customHeight="1">
      <c r="A18" s="1011"/>
      <c r="B18" s="1012"/>
      <c r="C18" s="797"/>
      <c r="D18" s="223"/>
      <c r="E18" s="223"/>
      <c r="F18" s="223"/>
      <c r="G18" s="223"/>
      <c r="H18" s="223"/>
      <c r="I18" s="223"/>
      <c r="J18" s="223"/>
      <c r="K18" s="223"/>
      <c r="L18" s="223"/>
      <c r="M18" s="223"/>
      <c r="O18" s="776"/>
      <c r="P18" s="212"/>
    </row>
    <row r="19" spans="1:16" ht="18" customHeight="1">
      <c r="A19" s="1009" t="s">
        <v>493</v>
      </c>
      <c r="B19" s="1010"/>
      <c r="C19" s="334">
        <f>IF('ZZZ-PG1.DBF'!D984&lt;&gt;"   ",'ZZZ-PG1.DBF'!D984,"-")</f>
        <v>0</v>
      </c>
      <c r="D19" s="223">
        <f>F19-E19</f>
        <v>0</v>
      </c>
      <c r="E19" s="223">
        <v>0</v>
      </c>
      <c r="F19" s="223">
        <f>'ZZZ-PG1.DBF'!I984</f>
        <v>0</v>
      </c>
      <c r="G19" s="223">
        <f>'ZZZ-PG1.DBF'!I985</f>
        <v>0</v>
      </c>
      <c r="H19" s="223"/>
      <c r="I19" s="223">
        <f>'ZZZ-PG1.DBF'!I986</f>
        <v>0</v>
      </c>
      <c r="J19" s="223"/>
      <c r="K19" s="223">
        <f>F19+G19-I19</f>
        <v>0</v>
      </c>
      <c r="L19" s="223"/>
      <c r="M19" s="223">
        <f>'ZZZ-PG1.DBF'!I987</f>
        <v>0</v>
      </c>
      <c r="O19" s="350"/>
      <c r="P19" s="333">
        <f t="shared" ref="P19:P20" si="0">M19-K19</f>
        <v>0</v>
      </c>
    </row>
    <row r="20" spans="1:16" ht="18" customHeight="1">
      <c r="A20" s="1009" t="s">
        <v>493</v>
      </c>
      <c r="B20" s="1010"/>
      <c r="C20" s="334">
        <f>IF('ZZZ-PG1.DBF'!D992&lt;&gt;"   ",'ZZZ-PG1.DBF'!D995,"-")</f>
        <v>0</v>
      </c>
      <c r="D20" s="223">
        <f>F20-E20</f>
        <v>0</v>
      </c>
      <c r="E20" s="223">
        <v>0</v>
      </c>
      <c r="F20" s="223">
        <f>'ZZZ-PG1.DBF'!I992</f>
        <v>0</v>
      </c>
      <c r="G20" s="223">
        <f>'ZZZ-PG1.DBF'!I993</f>
        <v>0</v>
      </c>
      <c r="H20" s="223"/>
      <c r="I20" s="223">
        <f>'ZZZ-PG1.DBF'!I994</f>
        <v>0</v>
      </c>
      <c r="J20" s="223"/>
      <c r="K20" s="223">
        <f>F20+G20-I20</f>
        <v>0</v>
      </c>
      <c r="L20" s="223"/>
      <c r="M20" s="223">
        <f>'ZZZ-PG1.DBF'!I995</f>
        <v>0</v>
      </c>
      <c r="O20" s="350"/>
      <c r="P20" s="333">
        <f t="shared" si="0"/>
        <v>0</v>
      </c>
    </row>
    <row r="21" spans="1:16" ht="18" customHeight="1">
      <c r="A21" s="798"/>
      <c r="B21" s="799"/>
      <c r="C21" s="800"/>
      <c r="D21" s="223"/>
      <c r="E21" s="223"/>
      <c r="F21" s="223"/>
      <c r="G21" s="223"/>
      <c r="H21" s="223"/>
      <c r="I21" s="223"/>
      <c r="J21" s="223"/>
      <c r="K21" s="223"/>
      <c r="L21" s="223"/>
      <c r="M21" s="223"/>
    </row>
    <row r="22" spans="1:16" ht="18" customHeight="1">
      <c r="A22" s="1011"/>
      <c r="B22" s="1012"/>
      <c r="C22" s="552"/>
      <c r="D22" s="223"/>
      <c r="E22" s="223"/>
      <c r="F22" s="223"/>
      <c r="G22" s="223"/>
      <c r="H22" s="223"/>
      <c r="I22" s="223"/>
      <c r="J22" s="223"/>
      <c r="K22" s="223"/>
      <c r="L22" s="223"/>
      <c r="M22" s="223"/>
      <c r="O22" s="503"/>
    </row>
    <row r="23" spans="1:16" ht="18" customHeight="1">
      <c r="A23" s="801" t="s">
        <v>33</v>
      </c>
      <c r="B23" s="802" t="s">
        <v>33</v>
      </c>
      <c r="C23" s="802"/>
      <c r="D23" s="527"/>
      <c r="E23" s="527"/>
      <c r="F23" s="527"/>
      <c r="G23" s="527"/>
      <c r="H23" s="527"/>
      <c r="I23" s="527"/>
      <c r="J23" s="527"/>
      <c r="K23" s="527"/>
      <c r="L23" s="527"/>
      <c r="M23" s="527"/>
      <c r="O23" s="503"/>
    </row>
    <row r="27" spans="1:16" ht="15.75">
      <c r="I27" s="296" t="s">
        <v>1395</v>
      </c>
    </row>
    <row r="28" spans="1:16" ht="15.75">
      <c r="I28" s="295" t="s">
        <v>359</v>
      </c>
    </row>
    <row r="29" spans="1:16" ht="15.75">
      <c r="I29" s="296" t="s">
        <v>289</v>
      </c>
    </row>
    <row r="30" spans="1:16" ht="15.75">
      <c r="I30" s="297" t="s">
        <v>152</v>
      </c>
    </row>
    <row r="38" spans="1:14">
      <c r="D38" s="680">
        <v>1</v>
      </c>
      <c r="E38" s="680">
        <v>2</v>
      </c>
      <c r="F38" s="680">
        <v>3</v>
      </c>
      <c r="G38" s="680">
        <v>4</v>
      </c>
      <c r="H38" s="680">
        <v>4</v>
      </c>
      <c r="I38" s="680">
        <v>5</v>
      </c>
      <c r="J38" s="680">
        <v>5</v>
      </c>
      <c r="K38" s="680">
        <v>6</v>
      </c>
      <c r="L38" s="680"/>
      <c r="M38" s="680" t="s">
        <v>339</v>
      </c>
    </row>
    <row r="40" spans="1:14">
      <c r="A40" s="206" t="s">
        <v>836</v>
      </c>
      <c r="D40" s="212" t="s">
        <v>33</v>
      </c>
      <c r="E40" s="333" t="s">
        <v>33</v>
      </c>
      <c r="F40" s="803">
        <f>'ZZZ-PG1.DBF'!I975</f>
        <v>1318620</v>
      </c>
      <c r="G40" s="803">
        <f>'ZZZ-PG1.DBF'!I976</f>
        <v>291000</v>
      </c>
      <c r="H40" s="803">
        <f>'ZZZ-PG1.DBF'!I977</f>
        <v>0</v>
      </c>
      <c r="I40" s="803">
        <f>'ZZZ-PG1.DBF'!I978</f>
        <v>499920</v>
      </c>
      <c r="J40" s="803">
        <f>'ZZZ-PG1.DBF'!I979</f>
        <v>0</v>
      </c>
      <c r="K40" s="803">
        <f>F40+G40+H40-I40-J40</f>
        <v>1109700</v>
      </c>
      <c r="L40" s="803"/>
      <c r="M40" s="803">
        <f>'ZZZ-PG1.DBF'!I980</f>
        <v>1109700</v>
      </c>
      <c r="N40" s="761"/>
    </row>
    <row r="41" spans="1:14">
      <c r="A41" s="206" t="s">
        <v>1</v>
      </c>
      <c r="D41" s="212" t="s">
        <v>33</v>
      </c>
      <c r="F41" s="804">
        <f>'ZZZ-PG1.DBF'!AB975</f>
        <v>1318620</v>
      </c>
      <c r="G41" s="804">
        <f>'ZZZ-PG1.DBF'!AB976</f>
        <v>291000</v>
      </c>
      <c r="H41" s="804">
        <f>'ZZZ-PG1.DBF'!AB977</f>
        <v>0</v>
      </c>
      <c r="I41" s="804">
        <f>'ZZZ-PG1.DBF'!AB978</f>
        <v>499920</v>
      </c>
      <c r="J41" s="804">
        <f>'ZZZ-PG1.DBF'!AB979</f>
        <v>0</v>
      </c>
      <c r="K41" s="803">
        <f>F41+G41+H41-I41-J41</f>
        <v>1109700</v>
      </c>
      <c r="L41" s="804"/>
      <c r="M41" s="804">
        <f>'ZZZ-PG1.DBF'!AB980</f>
        <v>1109700</v>
      </c>
      <c r="N41" s="761"/>
    </row>
    <row r="42" spans="1:14">
      <c r="A42" s="206" t="s">
        <v>845</v>
      </c>
      <c r="F42" s="805">
        <f>F41-F40</f>
        <v>0</v>
      </c>
      <c r="G42" s="805">
        <f t="shared" ref="G42:K42" si="1">G41-G40</f>
        <v>0</v>
      </c>
      <c r="H42" s="805">
        <f t="shared" si="1"/>
        <v>0</v>
      </c>
      <c r="I42" s="805">
        <f t="shared" si="1"/>
        <v>0</v>
      </c>
      <c r="J42" s="805">
        <f t="shared" si="1"/>
        <v>0</v>
      </c>
      <c r="K42" s="805">
        <f t="shared" si="1"/>
        <v>0</v>
      </c>
      <c r="L42" s="361" t="s">
        <v>33</v>
      </c>
      <c r="M42" s="361" t="s">
        <v>33</v>
      </c>
      <c r="N42" s="761"/>
    </row>
    <row r="43" spans="1:14">
      <c r="A43" s="512" t="s">
        <v>839</v>
      </c>
      <c r="F43" s="804"/>
      <c r="G43" s="804"/>
      <c r="H43" s="804"/>
      <c r="I43" s="804"/>
      <c r="J43" s="804"/>
      <c r="K43" s="804"/>
      <c r="L43" s="804"/>
      <c r="M43" s="805">
        <f>M40-K40</f>
        <v>0</v>
      </c>
      <c r="N43" s="761"/>
    </row>
    <row r="45" spans="1:14">
      <c r="A45" s="206" t="s">
        <v>836</v>
      </c>
      <c r="F45" s="803">
        <f>'ZZZ-PG1.DBF'!I1000</f>
        <v>0</v>
      </c>
      <c r="G45" s="803">
        <f>'ZZZ-PG1.DBF'!I1001</f>
        <v>0</v>
      </c>
      <c r="H45" s="803">
        <f>'ZZZ-PG1.DBF'!I1002</f>
        <v>0</v>
      </c>
      <c r="I45" s="803">
        <f>'ZZZ-PG1.DBF'!I1003</f>
        <v>0</v>
      </c>
      <c r="J45" s="803">
        <f>'ZZZ-PG1.DBF'!I1004</f>
        <v>0</v>
      </c>
      <c r="K45" s="803">
        <f>F45+G45+H45-I45-J45</f>
        <v>0</v>
      </c>
      <c r="L45" s="803"/>
      <c r="M45" s="803">
        <f>'ZZZ-PG1.DBF'!I1005</f>
        <v>0</v>
      </c>
    </row>
    <row r="46" spans="1:14">
      <c r="A46" s="206" t="s">
        <v>1</v>
      </c>
      <c r="F46" s="804">
        <f>'ZZZ-PG1.DBF'!AB1000</f>
        <v>0</v>
      </c>
      <c r="G46" s="804">
        <f>'ZZZ-PG1.DBF'!AB1001</f>
        <v>0</v>
      </c>
      <c r="H46" s="804">
        <f>'ZZZ-PG1.DBF'!AB1002</f>
        <v>0</v>
      </c>
      <c r="I46" s="804">
        <f>'ZZZ-PG1.DBF'!AB1003</f>
        <v>0</v>
      </c>
      <c r="J46" s="804">
        <f>'ZZZ-PG1.DBF'!AB1004</f>
        <v>0</v>
      </c>
      <c r="K46" s="803">
        <f>F46+G46+H46-I46-J46</f>
        <v>0</v>
      </c>
      <c r="L46" s="804"/>
      <c r="M46" s="804">
        <f>'ZZZ-PG1.DBF'!AB1005</f>
        <v>0</v>
      </c>
    </row>
    <row r="47" spans="1:14">
      <c r="A47" s="206" t="s">
        <v>845</v>
      </c>
      <c r="F47" s="805">
        <f>F46-F45</f>
        <v>0</v>
      </c>
      <c r="G47" s="805">
        <f t="shared" ref="G47:K47" si="2">G46-G45</f>
        <v>0</v>
      </c>
      <c r="H47" s="805">
        <f t="shared" si="2"/>
        <v>0</v>
      </c>
      <c r="I47" s="805">
        <f t="shared" si="2"/>
        <v>0</v>
      </c>
      <c r="J47" s="805">
        <f t="shared" si="2"/>
        <v>0</v>
      </c>
      <c r="K47" s="805">
        <f t="shared" si="2"/>
        <v>0</v>
      </c>
      <c r="L47" s="361" t="s">
        <v>33</v>
      </c>
      <c r="M47" s="361" t="s">
        <v>33</v>
      </c>
    </row>
    <row r="48" spans="1:14">
      <c r="A48" s="512" t="s">
        <v>839</v>
      </c>
      <c r="F48" s="804"/>
      <c r="G48" s="804"/>
      <c r="H48" s="804"/>
      <c r="I48" s="804"/>
      <c r="J48" s="804"/>
      <c r="K48" s="804"/>
      <c r="L48" s="804"/>
      <c r="M48" s="805">
        <f>M45-K45</f>
        <v>0</v>
      </c>
    </row>
    <row r="50" spans="1:13">
      <c r="A50" s="206" t="s">
        <v>836</v>
      </c>
      <c r="F50" s="294">
        <f>'ZZZ-PG1.DBF'!I984</f>
        <v>0</v>
      </c>
      <c r="G50" s="294">
        <f>'ZZZ-PG1.DBF'!I985</f>
        <v>0</v>
      </c>
      <c r="H50" s="294"/>
      <c r="I50" s="294">
        <f>'ZZZ-PG1.DBF'!I986</f>
        <v>0</v>
      </c>
      <c r="J50" s="294"/>
      <c r="K50" s="294">
        <f>F50+G50-I50</f>
        <v>0</v>
      </c>
      <c r="L50" s="294"/>
      <c r="M50" s="294">
        <f>'ZZZ-PG1.DBF'!I987</f>
        <v>0</v>
      </c>
    </row>
    <row r="51" spans="1:13">
      <c r="A51" s="206" t="s">
        <v>1</v>
      </c>
      <c r="F51" s="361">
        <f>'ZZZ-PG1.DBF'!AB984</f>
        <v>0</v>
      </c>
      <c r="G51" s="361">
        <f>'ZZZ-PG1.DBF'!AB985</f>
        <v>0</v>
      </c>
      <c r="H51" s="361"/>
      <c r="I51" s="361">
        <f>'ZZZ-PG1.DBF'!AB986</f>
        <v>0</v>
      </c>
      <c r="J51" s="361"/>
      <c r="K51" s="361">
        <f>F51+G51-I51</f>
        <v>0</v>
      </c>
      <c r="L51" s="361"/>
      <c r="M51" s="361">
        <f>'ZZZ-PG1.DBF'!AB987</f>
        <v>0</v>
      </c>
    </row>
    <row r="52" spans="1:13">
      <c r="A52" s="206" t="s">
        <v>845</v>
      </c>
      <c r="F52" s="805">
        <f>F51-F50</f>
        <v>0</v>
      </c>
      <c r="G52" s="805">
        <f t="shared" ref="G52:K52" si="3">G51-G50</f>
        <v>0</v>
      </c>
      <c r="H52" s="805">
        <f t="shared" si="3"/>
        <v>0</v>
      </c>
      <c r="I52" s="805">
        <f t="shared" si="3"/>
        <v>0</v>
      </c>
      <c r="J52" s="805">
        <f t="shared" si="3"/>
        <v>0</v>
      </c>
      <c r="K52" s="805">
        <f t="shared" si="3"/>
        <v>0</v>
      </c>
      <c r="L52" s="361" t="s">
        <v>33</v>
      </c>
      <c r="M52" s="361" t="s">
        <v>33</v>
      </c>
    </row>
    <row r="53" spans="1:13">
      <c r="A53" s="512" t="s">
        <v>839</v>
      </c>
      <c r="F53" s="361"/>
      <c r="G53" s="361"/>
      <c r="H53" s="361"/>
      <c r="I53" s="361"/>
      <c r="J53" s="361"/>
      <c r="K53" s="361"/>
      <c r="L53" s="361"/>
      <c r="M53" s="805">
        <f>M50-K50</f>
        <v>0</v>
      </c>
    </row>
    <row r="54" spans="1:13">
      <c r="F54" s="9"/>
      <c r="G54" s="9"/>
      <c r="H54" s="9"/>
      <c r="I54" s="9"/>
      <c r="J54" s="9"/>
      <c r="K54" s="9"/>
      <c r="L54" s="9"/>
      <c r="M54" s="9"/>
    </row>
    <row r="55" spans="1:13">
      <c r="A55" s="206" t="s">
        <v>836</v>
      </c>
      <c r="F55" s="294">
        <f>'ZZZ-PG1.DBF'!I992</f>
        <v>0</v>
      </c>
      <c r="G55" s="294">
        <f>'ZZZ-PG1.DBF'!I993</f>
        <v>0</v>
      </c>
      <c r="H55" s="294"/>
      <c r="I55" s="294">
        <f>'ZZZ-PG1.DBF'!I994</f>
        <v>0</v>
      </c>
      <c r="J55" s="294"/>
      <c r="K55" s="294">
        <f>F55+G55-I55</f>
        <v>0</v>
      </c>
      <c r="L55" s="294"/>
      <c r="M55" s="294">
        <f>'ZZZ-PG1.DBF'!I995</f>
        <v>0</v>
      </c>
    </row>
    <row r="56" spans="1:13">
      <c r="A56" s="206" t="s">
        <v>1</v>
      </c>
      <c r="F56" s="361">
        <f>'ZZZ-PG1.DBF'!AB992</f>
        <v>0</v>
      </c>
      <c r="G56" s="361">
        <f>'ZZZ-PG1.DBF'!AB993</f>
        <v>0</v>
      </c>
      <c r="H56" s="361"/>
      <c r="I56" s="361">
        <f>'ZZZ-PG1.DBF'!AB994</f>
        <v>0</v>
      </c>
      <c r="J56" s="361"/>
      <c r="K56" s="361">
        <f>F56+G56-I56</f>
        <v>0</v>
      </c>
      <c r="L56" s="361"/>
      <c r="M56" s="361">
        <f>'ZZZ-PG1.DBF'!AB995</f>
        <v>0</v>
      </c>
    </row>
    <row r="57" spans="1:13">
      <c r="A57" s="206" t="s">
        <v>845</v>
      </c>
      <c r="F57" s="805">
        <f>F56-F55</f>
        <v>0</v>
      </c>
      <c r="G57" s="805">
        <f t="shared" ref="G57:K57" si="4">G56-G55</f>
        <v>0</v>
      </c>
      <c r="H57" s="805">
        <f t="shared" si="4"/>
        <v>0</v>
      </c>
      <c r="I57" s="805">
        <f t="shared" si="4"/>
        <v>0</v>
      </c>
      <c r="J57" s="805">
        <f t="shared" si="4"/>
        <v>0</v>
      </c>
      <c r="K57" s="805">
        <f t="shared" si="4"/>
        <v>0</v>
      </c>
      <c r="L57" s="361" t="s">
        <v>33</v>
      </c>
      <c r="M57" s="361" t="s">
        <v>33</v>
      </c>
    </row>
    <row r="58" spans="1:13">
      <c r="A58" s="512" t="s">
        <v>839</v>
      </c>
      <c r="F58" s="804"/>
      <c r="G58" s="804"/>
      <c r="H58" s="804"/>
      <c r="I58" s="804"/>
      <c r="J58" s="804"/>
      <c r="K58" s="804"/>
      <c r="L58" s="804"/>
      <c r="M58" s="805">
        <f>M55-K55</f>
        <v>0</v>
      </c>
    </row>
    <row r="59" spans="1:13">
      <c r="F59" s="9"/>
      <c r="G59" s="9"/>
      <c r="H59" s="9"/>
      <c r="I59" s="9"/>
      <c r="J59" s="9"/>
      <c r="K59" s="9"/>
      <c r="L59" s="9"/>
      <c r="M59" s="9"/>
    </row>
    <row r="60" spans="1:13">
      <c r="F60" s="9"/>
      <c r="G60" s="9"/>
      <c r="H60" s="9"/>
      <c r="I60" s="9"/>
      <c r="J60" s="9"/>
      <c r="K60" s="9"/>
      <c r="L60" s="9"/>
      <c r="M60" s="9"/>
    </row>
  </sheetData>
  <mergeCells count="20">
    <mergeCell ref="A2:M2"/>
    <mergeCell ref="I6:J6"/>
    <mergeCell ref="M6:M13"/>
    <mergeCell ref="G11:H11"/>
    <mergeCell ref="I11:J11"/>
    <mergeCell ref="G12:H12"/>
    <mergeCell ref="I12:J12"/>
    <mergeCell ref="A6:B13"/>
    <mergeCell ref="C6:C13"/>
    <mergeCell ref="D6:D11"/>
    <mergeCell ref="G6:H6"/>
    <mergeCell ref="E6:E11"/>
    <mergeCell ref="F6:F11"/>
    <mergeCell ref="I7:J7"/>
    <mergeCell ref="A15:B15"/>
    <mergeCell ref="A18:B18"/>
    <mergeCell ref="A22:B22"/>
    <mergeCell ref="A16:B16"/>
    <mergeCell ref="A19:B19"/>
    <mergeCell ref="A20:B20"/>
  </mergeCells>
  <printOptions horizontalCentered="1"/>
  <pageMargins left="1.0629921259842501" right="0.70866141732283505" top="1.5" bottom="0.23622047244094499" header="0.31496062992126" footer="0.31496062992126"/>
  <pageSetup paperSize="9" scale="55" firstPageNumber="44" orientation="landscape" useFirstPageNumber="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63"/>
  <sheetViews>
    <sheetView topLeftCell="E1" workbookViewId="0">
      <selection activeCell="I1" sqref="I1:W19"/>
    </sheetView>
  </sheetViews>
  <sheetFormatPr defaultRowHeight="15"/>
  <cols>
    <col min="1" max="1" width="55.5703125" style="9" customWidth="1"/>
    <col min="2" max="2" width="16.5703125" style="9" customWidth="1"/>
    <col min="3" max="3" width="20.28515625" style="9" customWidth="1"/>
    <col min="4" max="4" width="23" style="9" customWidth="1"/>
    <col min="5" max="5" width="5.140625" style="206" customWidth="1"/>
    <col min="6" max="6" width="3.42578125" style="206" customWidth="1"/>
    <col min="7" max="7" width="2" style="206" customWidth="1"/>
    <col min="8" max="8" width="3.28515625" style="206" customWidth="1"/>
    <col min="9" max="13" width="9.140625" style="206"/>
    <col min="14" max="14" width="29.5703125" style="206" customWidth="1"/>
    <col min="15" max="244" width="9.140625" style="206"/>
    <col min="245" max="245" width="58.42578125" style="206" customWidth="1"/>
    <col min="246" max="246" width="5" style="206" customWidth="1"/>
    <col min="247" max="247" width="21.85546875" style="206" customWidth="1"/>
    <col min="248" max="248" width="21.42578125" style="206" customWidth="1"/>
    <col min="249" max="251" width="0" style="206" hidden="1" customWidth="1"/>
    <col min="252" max="252" width="21.140625" style="206" customWidth="1"/>
    <col min="253" max="253" width="14.42578125" style="206" customWidth="1"/>
    <col min="254" max="500" width="9.140625" style="206"/>
    <col min="501" max="501" width="58.42578125" style="206" customWidth="1"/>
    <col min="502" max="502" width="5" style="206" customWidth="1"/>
    <col min="503" max="503" width="21.85546875" style="206" customWidth="1"/>
    <col min="504" max="504" width="21.42578125" style="206" customWidth="1"/>
    <col min="505" max="507" width="0" style="206" hidden="1" customWidth="1"/>
    <col min="508" max="508" width="21.140625" style="206" customWidth="1"/>
    <col min="509" max="509" width="14.42578125" style="206" customWidth="1"/>
    <col min="510" max="756" width="9.140625" style="206"/>
    <col min="757" max="757" width="58.42578125" style="206" customWidth="1"/>
    <col min="758" max="758" width="5" style="206" customWidth="1"/>
    <col min="759" max="759" width="21.85546875" style="206" customWidth="1"/>
    <col min="760" max="760" width="21.42578125" style="206" customWidth="1"/>
    <col min="761" max="763" width="0" style="206" hidden="1" customWidth="1"/>
    <col min="764" max="764" width="21.140625" style="206" customWidth="1"/>
    <col min="765" max="765" width="14.42578125" style="206" customWidth="1"/>
    <col min="766" max="1012" width="9.140625" style="206"/>
    <col min="1013" max="1013" width="58.42578125" style="206" customWidth="1"/>
    <col min="1014" max="1014" width="5" style="206" customWidth="1"/>
    <col min="1015" max="1015" width="21.85546875" style="206" customWidth="1"/>
    <col min="1016" max="1016" width="21.42578125" style="206" customWidth="1"/>
    <col min="1017" max="1019" width="0" style="206" hidden="1" customWidth="1"/>
    <col min="1020" max="1020" width="21.140625" style="206" customWidth="1"/>
    <col min="1021" max="1021" width="14.42578125" style="206" customWidth="1"/>
    <col min="1022" max="1268" width="9.140625" style="206"/>
    <col min="1269" max="1269" width="58.42578125" style="206" customWidth="1"/>
    <col min="1270" max="1270" width="5" style="206" customWidth="1"/>
    <col min="1271" max="1271" width="21.85546875" style="206" customWidth="1"/>
    <col min="1272" max="1272" width="21.42578125" style="206" customWidth="1"/>
    <col min="1273" max="1275" width="0" style="206" hidden="1" customWidth="1"/>
    <col min="1276" max="1276" width="21.140625" style="206" customWidth="1"/>
    <col min="1277" max="1277" width="14.42578125" style="206" customWidth="1"/>
    <col min="1278" max="1524" width="9.140625" style="206"/>
    <col min="1525" max="1525" width="58.42578125" style="206" customWidth="1"/>
    <col min="1526" max="1526" width="5" style="206" customWidth="1"/>
    <col min="1527" max="1527" width="21.85546875" style="206" customWidth="1"/>
    <col min="1528" max="1528" width="21.42578125" style="206" customWidth="1"/>
    <col min="1529" max="1531" width="0" style="206" hidden="1" customWidth="1"/>
    <col min="1532" max="1532" width="21.140625" style="206" customWidth="1"/>
    <col min="1533" max="1533" width="14.42578125" style="206" customWidth="1"/>
    <col min="1534" max="1780" width="9.140625" style="206"/>
    <col min="1781" max="1781" width="58.42578125" style="206" customWidth="1"/>
    <col min="1782" max="1782" width="5" style="206" customWidth="1"/>
    <col min="1783" max="1783" width="21.85546875" style="206" customWidth="1"/>
    <col min="1784" max="1784" width="21.42578125" style="206" customWidth="1"/>
    <col min="1785" max="1787" width="0" style="206" hidden="1" customWidth="1"/>
    <col min="1788" max="1788" width="21.140625" style="206" customWidth="1"/>
    <col min="1789" max="1789" width="14.42578125" style="206" customWidth="1"/>
    <col min="1790" max="2036" width="9.140625" style="206"/>
    <col min="2037" max="2037" width="58.42578125" style="206" customWidth="1"/>
    <col min="2038" max="2038" width="5" style="206" customWidth="1"/>
    <col min="2039" max="2039" width="21.85546875" style="206" customWidth="1"/>
    <col min="2040" max="2040" width="21.42578125" style="206" customWidth="1"/>
    <col min="2041" max="2043" width="0" style="206" hidden="1" customWidth="1"/>
    <col min="2044" max="2044" width="21.140625" style="206" customWidth="1"/>
    <col min="2045" max="2045" width="14.42578125" style="206" customWidth="1"/>
    <col min="2046" max="2292" width="9.140625" style="206"/>
    <col min="2293" max="2293" width="58.42578125" style="206" customWidth="1"/>
    <col min="2294" max="2294" width="5" style="206" customWidth="1"/>
    <col min="2295" max="2295" width="21.85546875" style="206" customWidth="1"/>
    <col min="2296" max="2296" width="21.42578125" style="206" customWidth="1"/>
    <col min="2297" max="2299" width="0" style="206" hidden="1" customWidth="1"/>
    <col min="2300" max="2300" width="21.140625" style="206" customWidth="1"/>
    <col min="2301" max="2301" width="14.42578125" style="206" customWidth="1"/>
    <col min="2302" max="2548" width="9.140625" style="206"/>
    <col min="2549" max="2549" width="58.42578125" style="206" customWidth="1"/>
    <col min="2550" max="2550" width="5" style="206" customWidth="1"/>
    <col min="2551" max="2551" width="21.85546875" style="206" customWidth="1"/>
    <col min="2552" max="2552" width="21.42578125" style="206" customWidth="1"/>
    <col min="2553" max="2555" width="0" style="206" hidden="1" customWidth="1"/>
    <col min="2556" max="2556" width="21.140625" style="206" customWidth="1"/>
    <col min="2557" max="2557" width="14.42578125" style="206" customWidth="1"/>
    <col min="2558" max="2804" width="9.140625" style="206"/>
    <col min="2805" max="2805" width="58.42578125" style="206" customWidth="1"/>
    <col min="2806" max="2806" width="5" style="206" customWidth="1"/>
    <col min="2807" max="2807" width="21.85546875" style="206" customWidth="1"/>
    <col min="2808" max="2808" width="21.42578125" style="206" customWidth="1"/>
    <col min="2809" max="2811" width="0" style="206" hidden="1" customWidth="1"/>
    <col min="2812" max="2812" width="21.140625" style="206" customWidth="1"/>
    <col min="2813" max="2813" width="14.42578125" style="206" customWidth="1"/>
    <col min="2814" max="3060" width="9.140625" style="206"/>
    <col min="3061" max="3061" width="58.42578125" style="206" customWidth="1"/>
    <col min="3062" max="3062" width="5" style="206" customWidth="1"/>
    <col min="3063" max="3063" width="21.85546875" style="206" customWidth="1"/>
    <col min="3064" max="3064" width="21.42578125" style="206" customWidth="1"/>
    <col min="3065" max="3067" width="0" style="206" hidden="1" customWidth="1"/>
    <col min="3068" max="3068" width="21.140625" style="206" customWidth="1"/>
    <col min="3069" max="3069" width="14.42578125" style="206" customWidth="1"/>
    <col min="3070" max="3316" width="9.140625" style="206"/>
    <col min="3317" max="3317" width="58.42578125" style="206" customWidth="1"/>
    <col min="3318" max="3318" width="5" style="206" customWidth="1"/>
    <col min="3319" max="3319" width="21.85546875" style="206" customWidth="1"/>
    <col min="3320" max="3320" width="21.42578125" style="206" customWidth="1"/>
    <col min="3321" max="3323" width="0" style="206" hidden="1" customWidth="1"/>
    <col min="3324" max="3324" width="21.140625" style="206" customWidth="1"/>
    <col min="3325" max="3325" width="14.42578125" style="206" customWidth="1"/>
    <col min="3326" max="3572" width="9.140625" style="206"/>
    <col min="3573" max="3573" width="58.42578125" style="206" customWidth="1"/>
    <col min="3574" max="3574" width="5" style="206" customWidth="1"/>
    <col min="3575" max="3575" width="21.85546875" style="206" customWidth="1"/>
    <col min="3576" max="3576" width="21.42578125" style="206" customWidth="1"/>
    <col min="3577" max="3579" width="0" style="206" hidden="1" customWidth="1"/>
    <col min="3580" max="3580" width="21.140625" style="206" customWidth="1"/>
    <col min="3581" max="3581" width="14.42578125" style="206" customWidth="1"/>
    <col min="3582" max="3828" width="9.140625" style="206"/>
    <col min="3829" max="3829" width="58.42578125" style="206" customWidth="1"/>
    <col min="3830" max="3830" width="5" style="206" customWidth="1"/>
    <col min="3831" max="3831" width="21.85546875" style="206" customWidth="1"/>
    <col min="3832" max="3832" width="21.42578125" style="206" customWidth="1"/>
    <col min="3833" max="3835" width="0" style="206" hidden="1" customWidth="1"/>
    <col min="3836" max="3836" width="21.140625" style="206" customWidth="1"/>
    <col min="3837" max="3837" width="14.42578125" style="206" customWidth="1"/>
    <col min="3838" max="4084" width="9.140625" style="206"/>
    <col min="4085" max="4085" width="58.42578125" style="206" customWidth="1"/>
    <col min="4086" max="4086" width="5" style="206" customWidth="1"/>
    <col min="4087" max="4087" width="21.85546875" style="206" customWidth="1"/>
    <col min="4088" max="4088" width="21.42578125" style="206" customWidth="1"/>
    <col min="4089" max="4091" width="0" style="206" hidden="1" customWidth="1"/>
    <col min="4092" max="4092" width="21.140625" style="206" customWidth="1"/>
    <col min="4093" max="4093" width="14.42578125" style="206" customWidth="1"/>
    <col min="4094" max="4340" width="9.140625" style="206"/>
    <col min="4341" max="4341" width="58.42578125" style="206" customWidth="1"/>
    <col min="4342" max="4342" width="5" style="206" customWidth="1"/>
    <col min="4343" max="4343" width="21.85546875" style="206" customWidth="1"/>
    <col min="4344" max="4344" width="21.42578125" style="206" customWidth="1"/>
    <col min="4345" max="4347" width="0" style="206" hidden="1" customWidth="1"/>
    <col min="4348" max="4348" width="21.140625" style="206" customWidth="1"/>
    <col min="4349" max="4349" width="14.42578125" style="206" customWidth="1"/>
    <col min="4350" max="4596" width="9.140625" style="206"/>
    <col min="4597" max="4597" width="58.42578125" style="206" customWidth="1"/>
    <col min="4598" max="4598" width="5" style="206" customWidth="1"/>
    <col min="4599" max="4599" width="21.85546875" style="206" customWidth="1"/>
    <col min="4600" max="4600" width="21.42578125" style="206" customWidth="1"/>
    <col min="4601" max="4603" width="0" style="206" hidden="1" customWidth="1"/>
    <col min="4604" max="4604" width="21.140625" style="206" customWidth="1"/>
    <col min="4605" max="4605" width="14.42578125" style="206" customWidth="1"/>
    <col min="4606" max="4852" width="9.140625" style="206"/>
    <col min="4853" max="4853" width="58.42578125" style="206" customWidth="1"/>
    <col min="4854" max="4854" width="5" style="206" customWidth="1"/>
    <col min="4855" max="4855" width="21.85546875" style="206" customWidth="1"/>
    <col min="4856" max="4856" width="21.42578125" style="206" customWidth="1"/>
    <col min="4857" max="4859" width="0" style="206" hidden="1" customWidth="1"/>
    <col min="4860" max="4860" width="21.140625" style="206" customWidth="1"/>
    <col min="4861" max="4861" width="14.42578125" style="206" customWidth="1"/>
    <col min="4862" max="5108" width="9.140625" style="206"/>
    <col min="5109" max="5109" width="58.42578125" style="206" customWidth="1"/>
    <col min="5110" max="5110" width="5" style="206" customWidth="1"/>
    <col min="5111" max="5111" width="21.85546875" style="206" customWidth="1"/>
    <col min="5112" max="5112" width="21.42578125" style="206" customWidth="1"/>
    <col min="5113" max="5115" width="0" style="206" hidden="1" customWidth="1"/>
    <col min="5116" max="5116" width="21.140625" style="206" customWidth="1"/>
    <col min="5117" max="5117" width="14.42578125" style="206" customWidth="1"/>
    <col min="5118" max="5364" width="9.140625" style="206"/>
    <col min="5365" max="5365" width="58.42578125" style="206" customWidth="1"/>
    <col min="5366" max="5366" width="5" style="206" customWidth="1"/>
    <col min="5367" max="5367" width="21.85546875" style="206" customWidth="1"/>
    <col min="5368" max="5368" width="21.42578125" style="206" customWidth="1"/>
    <col min="5369" max="5371" width="0" style="206" hidden="1" customWidth="1"/>
    <col min="5372" max="5372" width="21.140625" style="206" customWidth="1"/>
    <col min="5373" max="5373" width="14.42578125" style="206" customWidth="1"/>
    <col min="5374" max="5620" width="9.140625" style="206"/>
    <col min="5621" max="5621" width="58.42578125" style="206" customWidth="1"/>
    <col min="5622" max="5622" width="5" style="206" customWidth="1"/>
    <col min="5623" max="5623" width="21.85546875" style="206" customWidth="1"/>
    <col min="5624" max="5624" width="21.42578125" style="206" customWidth="1"/>
    <col min="5625" max="5627" width="0" style="206" hidden="1" customWidth="1"/>
    <col min="5628" max="5628" width="21.140625" style="206" customWidth="1"/>
    <col min="5629" max="5629" width="14.42578125" style="206" customWidth="1"/>
    <col min="5630" max="5876" width="9.140625" style="206"/>
    <col min="5877" max="5877" width="58.42578125" style="206" customWidth="1"/>
    <col min="5878" max="5878" width="5" style="206" customWidth="1"/>
    <col min="5879" max="5879" width="21.85546875" style="206" customWidth="1"/>
    <col min="5880" max="5880" width="21.42578125" style="206" customWidth="1"/>
    <col min="5881" max="5883" width="0" style="206" hidden="1" customWidth="1"/>
    <col min="5884" max="5884" width="21.140625" style="206" customWidth="1"/>
    <col min="5885" max="5885" width="14.42578125" style="206" customWidth="1"/>
    <col min="5886" max="6132" width="9.140625" style="206"/>
    <col min="6133" max="6133" width="58.42578125" style="206" customWidth="1"/>
    <col min="6134" max="6134" width="5" style="206" customWidth="1"/>
    <col min="6135" max="6135" width="21.85546875" style="206" customWidth="1"/>
    <col min="6136" max="6136" width="21.42578125" style="206" customWidth="1"/>
    <col min="6137" max="6139" width="0" style="206" hidden="1" customWidth="1"/>
    <col min="6140" max="6140" width="21.140625" style="206" customWidth="1"/>
    <col min="6141" max="6141" width="14.42578125" style="206" customWidth="1"/>
    <col min="6142" max="6388" width="9.140625" style="206"/>
    <col min="6389" max="6389" width="58.42578125" style="206" customWidth="1"/>
    <col min="6390" max="6390" width="5" style="206" customWidth="1"/>
    <col min="6391" max="6391" width="21.85546875" style="206" customWidth="1"/>
    <col min="6392" max="6392" width="21.42578125" style="206" customWidth="1"/>
    <col min="6393" max="6395" width="0" style="206" hidden="1" customWidth="1"/>
    <col min="6396" max="6396" width="21.140625" style="206" customWidth="1"/>
    <col min="6397" max="6397" width="14.42578125" style="206" customWidth="1"/>
    <col min="6398" max="6644" width="9.140625" style="206"/>
    <col min="6645" max="6645" width="58.42578125" style="206" customWidth="1"/>
    <col min="6646" max="6646" width="5" style="206" customWidth="1"/>
    <col min="6647" max="6647" width="21.85546875" style="206" customWidth="1"/>
    <col min="6648" max="6648" width="21.42578125" style="206" customWidth="1"/>
    <col min="6649" max="6651" width="0" style="206" hidden="1" customWidth="1"/>
    <col min="6652" max="6652" width="21.140625" style="206" customWidth="1"/>
    <col min="6653" max="6653" width="14.42578125" style="206" customWidth="1"/>
    <col min="6654" max="6900" width="9.140625" style="206"/>
    <col min="6901" max="6901" width="58.42578125" style="206" customWidth="1"/>
    <col min="6902" max="6902" width="5" style="206" customWidth="1"/>
    <col min="6903" max="6903" width="21.85546875" style="206" customWidth="1"/>
    <col min="6904" max="6904" width="21.42578125" style="206" customWidth="1"/>
    <col min="6905" max="6907" width="0" style="206" hidden="1" customWidth="1"/>
    <col min="6908" max="6908" width="21.140625" style="206" customWidth="1"/>
    <col min="6909" max="6909" width="14.42578125" style="206" customWidth="1"/>
    <col min="6910" max="7156" width="9.140625" style="206"/>
    <col min="7157" max="7157" width="58.42578125" style="206" customWidth="1"/>
    <col min="7158" max="7158" width="5" style="206" customWidth="1"/>
    <col min="7159" max="7159" width="21.85546875" style="206" customWidth="1"/>
    <col min="7160" max="7160" width="21.42578125" style="206" customWidth="1"/>
    <col min="7161" max="7163" width="0" style="206" hidden="1" customWidth="1"/>
    <col min="7164" max="7164" width="21.140625" style="206" customWidth="1"/>
    <col min="7165" max="7165" width="14.42578125" style="206" customWidth="1"/>
    <col min="7166" max="7412" width="9.140625" style="206"/>
    <col min="7413" max="7413" width="58.42578125" style="206" customWidth="1"/>
    <col min="7414" max="7414" width="5" style="206" customWidth="1"/>
    <col min="7415" max="7415" width="21.85546875" style="206" customWidth="1"/>
    <col min="7416" max="7416" width="21.42578125" style="206" customWidth="1"/>
    <col min="7417" max="7419" width="0" style="206" hidden="1" customWidth="1"/>
    <col min="7420" max="7420" width="21.140625" style="206" customWidth="1"/>
    <col min="7421" max="7421" width="14.42578125" style="206" customWidth="1"/>
    <col min="7422" max="7668" width="9.140625" style="206"/>
    <col min="7669" max="7669" width="58.42578125" style="206" customWidth="1"/>
    <col min="7670" max="7670" width="5" style="206" customWidth="1"/>
    <col min="7671" max="7671" width="21.85546875" style="206" customWidth="1"/>
    <col min="7672" max="7672" width="21.42578125" style="206" customWidth="1"/>
    <col min="7673" max="7675" width="0" style="206" hidden="1" customWidth="1"/>
    <col min="7676" max="7676" width="21.140625" style="206" customWidth="1"/>
    <col min="7677" max="7677" width="14.42578125" style="206" customWidth="1"/>
    <col min="7678" max="7924" width="9.140625" style="206"/>
    <col min="7925" max="7925" width="58.42578125" style="206" customWidth="1"/>
    <col min="7926" max="7926" width="5" style="206" customWidth="1"/>
    <col min="7927" max="7927" width="21.85546875" style="206" customWidth="1"/>
    <col min="7928" max="7928" width="21.42578125" style="206" customWidth="1"/>
    <col min="7929" max="7931" width="0" style="206" hidden="1" customWidth="1"/>
    <col min="7932" max="7932" width="21.140625" style="206" customWidth="1"/>
    <col min="7933" max="7933" width="14.42578125" style="206" customWidth="1"/>
    <col min="7934" max="8180" width="9.140625" style="206"/>
    <col min="8181" max="8181" width="58.42578125" style="206" customWidth="1"/>
    <col min="8182" max="8182" width="5" style="206" customWidth="1"/>
    <col min="8183" max="8183" width="21.85546875" style="206" customWidth="1"/>
    <col min="8184" max="8184" width="21.42578125" style="206" customWidth="1"/>
    <col min="8185" max="8187" width="0" style="206" hidden="1" customWidth="1"/>
    <col min="8188" max="8188" width="21.140625" style="206" customWidth="1"/>
    <col min="8189" max="8189" width="14.42578125" style="206" customWidth="1"/>
    <col min="8190" max="8436" width="9.140625" style="206"/>
    <col min="8437" max="8437" width="58.42578125" style="206" customWidth="1"/>
    <col min="8438" max="8438" width="5" style="206" customWidth="1"/>
    <col min="8439" max="8439" width="21.85546875" style="206" customWidth="1"/>
    <col min="8440" max="8440" width="21.42578125" style="206" customWidth="1"/>
    <col min="8441" max="8443" width="0" style="206" hidden="1" customWidth="1"/>
    <col min="8444" max="8444" width="21.140625" style="206" customWidth="1"/>
    <col min="8445" max="8445" width="14.42578125" style="206" customWidth="1"/>
    <col min="8446" max="8692" width="9.140625" style="206"/>
    <col min="8693" max="8693" width="58.42578125" style="206" customWidth="1"/>
    <col min="8694" max="8694" width="5" style="206" customWidth="1"/>
    <col min="8695" max="8695" width="21.85546875" style="206" customWidth="1"/>
    <col min="8696" max="8696" width="21.42578125" style="206" customWidth="1"/>
    <col min="8697" max="8699" width="0" style="206" hidden="1" customWidth="1"/>
    <col min="8700" max="8700" width="21.140625" style="206" customWidth="1"/>
    <col min="8701" max="8701" width="14.42578125" style="206" customWidth="1"/>
    <col min="8702" max="8948" width="9.140625" style="206"/>
    <col min="8949" max="8949" width="58.42578125" style="206" customWidth="1"/>
    <col min="8950" max="8950" width="5" style="206" customWidth="1"/>
    <col min="8951" max="8951" width="21.85546875" style="206" customWidth="1"/>
    <col min="8952" max="8952" width="21.42578125" style="206" customWidth="1"/>
    <col min="8953" max="8955" width="0" style="206" hidden="1" customWidth="1"/>
    <col min="8956" max="8956" width="21.140625" style="206" customWidth="1"/>
    <col min="8957" max="8957" width="14.42578125" style="206" customWidth="1"/>
    <col min="8958" max="9204" width="9.140625" style="206"/>
    <col min="9205" max="9205" width="58.42578125" style="206" customWidth="1"/>
    <col min="9206" max="9206" width="5" style="206" customWidth="1"/>
    <col min="9207" max="9207" width="21.85546875" style="206" customWidth="1"/>
    <col min="9208" max="9208" width="21.42578125" style="206" customWidth="1"/>
    <col min="9209" max="9211" width="0" style="206" hidden="1" customWidth="1"/>
    <col min="9212" max="9212" width="21.140625" style="206" customWidth="1"/>
    <col min="9213" max="9213" width="14.42578125" style="206" customWidth="1"/>
    <col min="9214" max="9460" width="9.140625" style="206"/>
    <col min="9461" max="9461" width="58.42578125" style="206" customWidth="1"/>
    <col min="9462" max="9462" width="5" style="206" customWidth="1"/>
    <col min="9463" max="9463" width="21.85546875" style="206" customWidth="1"/>
    <col min="9464" max="9464" width="21.42578125" style="206" customWidth="1"/>
    <col min="9465" max="9467" width="0" style="206" hidden="1" customWidth="1"/>
    <col min="9468" max="9468" width="21.140625" style="206" customWidth="1"/>
    <col min="9469" max="9469" width="14.42578125" style="206" customWidth="1"/>
    <col min="9470" max="9716" width="9.140625" style="206"/>
    <col min="9717" max="9717" width="58.42578125" style="206" customWidth="1"/>
    <col min="9718" max="9718" width="5" style="206" customWidth="1"/>
    <col min="9719" max="9719" width="21.85546875" style="206" customWidth="1"/>
    <col min="9720" max="9720" width="21.42578125" style="206" customWidth="1"/>
    <col min="9721" max="9723" width="0" style="206" hidden="1" customWidth="1"/>
    <col min="9724" max="9724" width="21.140625" style="206" customWidth="1"/>
    <col min="9725" max="9725" width="14.42578125" style="206" customWidth="1"/>
    <col min="9726" max="9972" width="9.140625" style="206"/>
    <col min="9973" max="9973" width="58.42578125" style="206" customWidth="1"/>
    <col min="9974" max="9974" width="5" style="206" customWidth="1"/>
    <col min="9975" max="9975" width="21.85546875" style="206" customWidth="1"/>
    <col min="9976" max="9976" width="21.42578125" style="206" customWidth="1"/>
    <col min="9977" max="9979" width="0" style="206" hidden="1" customWidth="1"/>
    <col min="9980" max="9980" width="21.140625" style="206" customWidth="1"/>
    <col min="9981" max="9981" width="14.42578125" style="206" customWidth="1"/>
    <col min="9982" max="10228" width="9.140625" style="206"/>
    <col min="10229" max="10229" width="58.42578125" style="206" customWidth="1"/>
    <col min="10230" max="10230" width="5" style="206" customWidth="1"/>
    <col min="10231" max="10231" width="21.85546875" style="206" customWidth="1"/>
    <col min="10232" max="10232" width="21.42578125" style="206" customWidth="1"/>
    <col min="10233" max="10235" width="0" style="206" hidden="1" customWidth="1"/>
    <col min="10236" max="10236" width="21.140625" style="206" customWidth="1"/>
    <col min="10237" max="10237" width="14.42578125" style="206" customWidth="1"/>
    <col min="10238" max="10484" width="9.140625" style="206"/>
    <col min="10485" max="10485" width="58.42578125" style="206" customWidth="1"/>
    <col min="10486" max="10486" width="5" style="206" customWidth="1"/>
    <col min="10487" max="10487" width="21.85546875" style="206" customWidth="1"/>
    <col min="10488" max="10488" width="21.42578125" style="206" customWidth="1"/>
    <col min="10489" max="10491" width="0" style="206" hidden="1" customWidth="1"/>
    <col min="10492" max="10492" width="21.140625" style="206" customWidth="1"/>
    <col min="10493" max="10493" width="14.42578125" style="206" customWidth="1"/>
    <col min="10494" max="10740" width="9.140625" style="206"/>
    <col min="10741" max="10741" width="58.42578125" style="206" customWidth="1"/>
    <col min="10742" max="10742" width="5" style="206" customWidth="1"/>
    <col min="10743" max="10743" width="21.85546875" style="206" customWidth="1"/>
    <col min="10744" max="10744" width="21.42578125" style="206" customWidth="1"/>
    <col min="10745" max="10747" width="0" style="206" hidden="1" customWidth="1"/>
    <col min="10748" max="10748" width="21.140625" style="206" customWidth="1"/>
    <col min="10749" max="10749" width="14.42578125" style="206" customWidth="1"/>
    <col min="10750" max="10996" width="9.140625" style="206"/>
    <col min="10997" max="10997" width="58.42578125" style="206" customWidth="1"/>
    <col min="10998" max="10998" width="5" style="206" customWidth="1"/>
    <col min="10999" max="10999" width="21.85546875" style="206" customWidth="1"/>
    <col min="11000" max="11000" width="21.42578125" style="206" customWidth="1"/>
    <col min="11001" max="11003" width="0" style="206" hidden="1" customWidth="1"/>
    <col min="11004" max="11004" width="21.140625" style="206" customWidth="1"/>
    <col min="11005" max="11005" width="14.42578125" style="206" customWidth="1"/>
    <col min="11006" max="11252" width="9.140625" style="206"/>
    <col min="11253" max="11253" width="58.42578125" style="206" customWidth="1"/>
    <col min="11254" max="11254" width="5" style="206" customWidth="1"/>
    <col min="11255" max="11255" width="21.85546875" style="206" customWidth="1"/>
    <col min="11256" max="11256" width="21.42578125" style="206" customWidth="1"/>
    <col min="11257" max="11259" width="0" style="206" hidden="1" customWidth="1"/>
    <col min="11260" max="11260" width="21.140625" style="206" customWidth="1"/>
    <col min="11261" max="11261" width="14.42578125" style="206" customWidth="1"/>
    <col min="11262" max="11508" width="9.140625" style="206"/>
    <col min="11509" max="11509" width="58.42578125" style="206" customWidth="1"/>
    <col min="11510" max="11510" width="5" style="206" customWidth="1"/>
    <col min="11511" max="11511" width="21.85546875" style="206" customWidth="1"/>
    <col min="11512" max="11512" width="21.42578125" style="206" customWidth="1"/>
    <col min="11513" max="11515" width="0" style="206" hidden="1" customWidth="1"/>
    <col min="11516" max="11516" width="21.140625" style="206" customWidth="1"/>
    <col min="11517" max="11517" width="14.42578125" style="206" customWidth="1"/>
    <col min="11518" max="11764" width="9.140625" style="206"/>
    <col min="11765" max="11765" width="58.42578125" style="206" customWidth="1"/>
    <col min="11766" max="11766" width="5" style="206" customWidth="1"/>
    <col min="11767" max="11767" width="21.85546875" style="206" customWidth="1"/>
    <col min="11768" max="11768" width="21.42578125" style="206" customWidth="1"/>
    <col min="11769" max="11771" width="0" style="206" hidden="1" customWidth="1"/>
    <col min="11772" max="11772" width="21.140625" style="206" customWidth="1"/>
    <col min="11773" max="11773" width="14.42578125" style="206" customWidth="1"/>
    <col min="11774" max="12020" width="9.140625" style="206"/>
    <col min="12021" max="12021" width="58.42578125" style="206" customWidth="1"/>
    <col min="12022" max="12022" width="5" style="206" customWidth="1"/>
    <col min="12023" max="12023" width="21.85546875" style="206" customWidth="1"/>
    <col min="12024" max="12024" width="21.42578125" style="206" customWidth="1"/>
    <col min="12025" max="12027" width="0" style="206" hidden="1" customWidth="1"/>
    <col min="12028" max="12028" width="21.140625" style="206" customWidth="1"/>
    <col min="12029" max="12029" width="14.42578125" style="206" customWidth="1"/>
    <col min="12030" max="12276" width="9.140625" style="206"/>
    <col min="12277" max="12277" width="58.42578125" style="206" customWidth="1"/>
    <col min="12278" max="12278" width="5" style="206" customWidth="1"/>
    <col min="12279" max="12279" width="21.85546875" style="206" customWidth="1"/>
    <col min="12280" max="12280" width="21.42578125" style="206" customWidth="1"/>
    <col min="12281" max="12283" width="0" style="206" hidden="1" customWidth="1"/>
    <col min="12284" max="12284" width="21.140625" style="206" customWidth="1"/>
    <col min="12285" max="12285" width="14.42578125" style="206" customWidth="1"/>
    <col min="12286" max="12532" width="9.140625" style="206"/>
    <col min="12533" max="12533" width="58.42578125" style="206" customWidth="1"/>
    <col min="12534" max="12534" width="5" style="206" customWidth="1"/>
    <col min="12535" max="12535" width="21.85546875" style="206" customWidth="1"/>
    <col min="12536" max="12536" width="21.42578125" style="206" customWidth="1"/>
    <col min="12537" max="12539" width="0" style="206" hidden="1" customWidth="1"/>
    <col min="12540" max="12540" width="21.140625" style="206" customWidth="1"/>
    <col min="12541" max="12541" width="14.42578125" style="206" customWidth="1"/>
    <col min="12542" max="12788" width="9.140625" style="206"/>
    <col min="12789" max="12789" width="58.42578125" style="206" customWidth="1"/>
    <col min="12790" max="12790" width="5" style="206" customWidth="1"/>
    <col min="12791" max="12791" width="21.85546875" style="206" customWidth="1"/>
    <col min="12792" max="12792" width="21.42578125" style="206" customWidth="1"/>
    <col min="12793" max="12795" width="0" style="206" hidden="1" customWidth="1"/>
    <col min="12796" max="12796" width="21.140625" style="206" customWidth="1"/>
    <col min="12797" max="12797" width="14.42578125" style="206" customWidth="1"/>
    <col min="12798" max="13044" width="9.140625" style="206"/>
    <col min="13045" max="13045" width="58.42578125" style="206" customWidth="1"/>
    <col min="13046" max="13046" width="5" style="206" customWidth="1"/>
    <col min="13047" max="13047" width="21.85546875" style="206" customWidth="1"/>
    <col min="13048" max="13048" width="21.42578125" style="206" customWidth="1"/>
    <col min="13049" max="13051" width="0" style="206" hidden="1" customWidth="1"/>
    <col min="13052" max="13052" width="21.140625" style="206" customWidth="1"/>
    <col min="13053" max="13053" width="14.42578125" style="206" customWidth="1"/>
    <col min="13054" max="13300" width="9.140625" style="206"/>
    <col min="13301" max="13301" width="58.42578125" style="206" customWidth="1"/>
    <col min="13302" max="13302" width="5" style="206" customWidth="1"/>
    <col min="13303" max="13303" width="21.85546875" style="206" customWidth="1"/>
    <col min="13304" max="13304" width="21.42578125" style="206" customWidth="1"/>
    <col min="13305" max="13307" width="0" style="206" hidden="1" customWidth="1"/>
    <col min="13308" max="13308" width="21.140625" style="206" customWidth="1"/>
    <col min="13309" max="13309" width="14.42578125" style="206" customWidth="1"/>
    <col min="13310" max="13556" width="9.140625" style="206"/>
    <col min="13557" max="13557" width="58.42578125" style="206" customWidth="1"/>
    <col min="13558" max="13558" width="5" style="206" customWidth="1"/>
    <col min="13559" max="13559" width="21.85546875" style="206" customWidth="1"/>
    <col min="13560" max="13560" width="21.42578125" style="206" customWidth="1"/>
    <col min="13561" max="13563" width="0" style="206" hidden="1" customWidth="1"/>
    <col min="13564" max="13564" width="21.140625" style="206" customWidth="1"/>
    <col min="13565" max="13565" width="14.42578125" style="206" customWidth="1"/>
    <col min="13566" max="13812" width="9.140625" style="206"/>
    <col min="13813" max="13813" width="58.42578125" style="206" customWidth="1"/>
    <col min="13814" max="13814" width="5" style="206" customWidth="1"/>
    <col min="13815" max="13815" width="21.85546875" style="206" customWidth="1"/>
    <col min="13816" max="13816" width="21.42578125" style="206" customWidth="1"/>
    <col min="13817" max="13819" width="0" style="206" hidden="1" customWidth="1"/>
    <col min="13820" max="13820" width="21.140625" style="206" customWidth="1"/>
    <col min="13821" max="13821" width="14.42578125" style="206" customWidth="1"/>
    <col min="13822" max="14068" width="9.140625" style="206"/>
    <col min="14069" max="14069" width="58.42578125" style="206" customWidth="1"/>
    <col min="14070" max="14070" width="5" style="206" customWidth="1"/>
    <col min="14071" max="14071" width="21.85546875" style="206" customWidth="1"/>
    <col min="14072" max="14072" width="21.42578125" style="206" customWidth="1"/>
    <col min="14073" max="14075" width="0" style="206" hidden="1" customWidth="1"/>
    <col min="14076" max="14076" width="21.140625" style="206" customWidth="1"/>
    <col min="14077" max="14077" width="14.42578125" style="206" customWidth="1"/>
    <col min="14078" max="14324" width="9.140625" style="206"/>
    <col min="14325" max="14325" width="58.42578125" style="206" customWidth="1"/>
    <col min="14326" max="14326" width="5" style="206" customWidth="1"/>
    <col min="14327" max="14327" width="21.85546875" style="206" customWidth="1"/>
    <col min="14328" max="14328" width="21.42578125" style="206" customWidth="1"/>
    <col min="14329" max="14331" width="0" style="206" hidden="1" customWidth="1"/>
    <col min="14332" max="14332" width="21.140625" style="206" customWidth="1"/>
    <col min="14333" max="14333" width="14.42578125" style="206" customWidth="1"/>
    <col min="14334" max="14580" width="9.140625" style="206"/>
    <col min="14581" max="14581" width="58.42578125" style="206" customWidth="1"/>
    <col min="14582" max="14582" width="5" style="206" customWidth="1"/>
    <col min="14583" max="14583" width="21.85546875" style="206" customWidth="1"/>
    <col min="14584" max="14584" width="21.42578125" style="206" customWidth="1"/>
    <col min="14585" max="14587" width="0" style="206" hidden="1" customWidth="1"/>
    <col min="14588" max="14588" width="21.140625" style="206" customWidth="1"/>
    <col min="14589" max="14589" width="14.42578125" style="206" customWidth="1"/>
    <col min="14590" max="14836" width="9.140625" style="206"/>
    <col min="14837" max="14837" width="58.42578125" style="206" customWidth="1"/>
    <col min="14838" max="14838" width="5" style="206" customWidth="1"/>
    <col min="14839" max="14839" width="21.85546875" style="206" customWidth="1"/>
    <col min="14840" max="14840" width="21.42578125" style="206" customWidth="1"/>
    <col min="14841" max="14843" width="0" style="206" hidden="1" customWidth="1"/>
    <col min="14844" max="14844" width="21.140625" style="206" customWidth="1"/>
    <col min="14845" max="14845" width="14.42578125" style="206" customWidth="1"/>
    <col min="14846" max="15092" width="9.140625" style="206"/>
    <col min="15093" max="15093" width="58.42578125" style="206" customWidth="1"/>
    <col min="15094" max="15094" width="5" style="206" customWidth="1"/>
    <col min="15095" max="15095" width="21.85546875" style="206" customWidth="1"/>
    <col min="15096" max="15096" width="21.42578125" style="206" customWidth="1"/>
    <col min="15097" max="15099" width="0" style="206" hidden="1" customWidth="1"/>
    <col min="15100" max="15100" width="21.140625" style="206" customWidth="1"/>
    <col min="15101" max="15101" width="14.42578125" style="206" customWidth="1"/>
    <col min="15102" max="15348" width="9.140625" style="206"/>
    <col min="15349" max="15349" width="58.42578125" style="206" customWidth="1"/>
    <col min="15350" max="15350" width="5" style="206" customWidth="1"/>
    <col min="15351" max="15351" width="21.85546875" style="206" customWidth="1"/>
    <col min="15352" max="15352" width="21.42578125" style="206" customWidth="1"/>
    <col min="15353" max="15355" width="0" style="206" hidden="1" customWidth="1"/>
    <col min="15356" max="15356" width="21.140625" style="206" customWidth="1"/>
    <col min="15357" max="15357" width="14.42578125" style="206" customWidth="1"/>
    <col min="15358" max="15604" width="9.140625" style="206"/>
    <col min="15605" max="15605" width="58.42578125" style="206" customWidth="1"/>
    <col min="15606" max="15606" width="5" style="206" customWidth="1"/>
    <col min="15607" max="15607" width="21.85546875" style="206" customWidth="1"/>
    <col min="15608" max="15608" width="21.42578125" style="206" customWidth="1"/>
    <col min="15609" max="15611" width="0" style="206" hidden="1" customWidth="1"/>
    <col min="15612" max="15612" width="21.140625" style="206" customWidth="1"/>
    <col min="15613" max="15613" width="14.42578125" style="206" customWidth="1"/>
    <col min="15614" max="15860" width="9.140625" style="206"/>
    <col min="15861" max="15861" width="58.42578125" style="206" customWidth="1"/>
    <col min="15862" max="15862" width="5" style="206" customWidth="1"/>
    <col min="15863" max="15863" width="21.85546875" style="206" customWidth="1"/>
    <col min="15864" max="15864" width="21.42578125" style="206" customWidth="1"/>
    <col min="15865" max="15867" width="0" style="206" hidden="1" customWidth="1"/>
    <col min="15868" max="15868" width="21.140625" style="206" customWidth="1"/>
    <col min="15869" max="15869" width="14.42578125" style="206" customWidth="1"/>
    <col min="15870" max="16116" width="9.140625" style="206"/>
    <col min="16117" max="16117" width="58.42578125" style="206" customWidth="1"/>
    <col min="16118" max="16118" width="5" style="206" customWidth="1"/>
    <col min="16119" max="16119" width="21.85546875" style="206" customWidth="1"/>
    <col min="16120" max="16120" width="21.42578125" style="206" customWidth="1"/>
    <col min="16121" max="16123" width="0" style="206" hidden="1" customWidth="1"/>
    <col min="16124" max="16124" width="21.140625" style="206" customWidth="1"/>
    <col min="16125" max="16125" width="14.42578125" style="206" customWidth="1"/>
    <col min="16126" max="16384" width="9.140625" style="206"/>
  </cols>
  <sheetData>
    <row r="1" spans="1:14" ht="22.5" customHeight="1">
      <c r="D1" s="358" t="s">
        <v>536</v>
      </c>
      <c r="I1" s="890"/>
      <c r="J1" s="890"/>
      <c r="K1" s="890"/>
      <c r="L1" s="890"/>
      <c r="M1" s="890"/>
      <c r="N1" s="890"/>
    </row>
    <row r="2" spans="1:14" ht="22.5" customHeight="1">
      <c r="A2" s="895" t="s">
        <v>1383</v>
      </c>
      <c r="B2" s="895"/>
      <c r="C2" s="895"/>
      <c r="D2" s="895"/>
      <c r="I2" s="406"/>
      <c r="J2" s="406"/>
      <c r="K2" s="406"/>
      <c r="L2" s="406"/>
      <c r="M2" s="406"/>
      <c r="N2" s="406"/>
    </row>
    <row r="3" spans="1:14" ht="22.5" customHeight="1">
      <c r="A3" s="895" t="s">
        <v>1384</v>
      </c>
      <c r="B3" s="895"/>
      <c r="C3" s="895"/>
      <c r="D3" s="895"/>
      <c r="I3" s="406"/>
      <c r="J3" s="406"/>
      <c r="K3" s="406"/>
      <c r="L3" s="406"/>
      <c r="M3" s="406"/>
      <c r="N3" s="406"/>
    </row>
    <row r="4" spans="1:14" ht="20.25">
      <c r="A4" s="893" t="s">
        <v>29</v>
      </c>
      <c r="B4" s="893"/>
      <c r="C4" s="893"/>
      <c r="D4" s="893"/>
      <c r="I4" s="891"/>
      <c r="J4" s="891"/>
      <c r="K4" s="891"/>
      <c r="L4" s="891"/>
      <c r="M4" s="891"/>
      <c r="N4" s="891"/>
    </row>
    <row r="5" spans="1:14" ht="20.25">
      <c r="A5" s="893" t="s">
        <v>781</v>
      </c>
      <c r="B5" s="893"/>
      <c r="C5" s="893"/>
      <c r="D5" s="893"/>
      <c r="I5" s="891"/>
      <c r="J5" s="891"/>
      <c r="K5" s="891"/>
      <c r="L5" s="891"/>
      <c r="M5" s="891"/>
      <c r="N5" s="891"/>
    </row>
    <row r="6" spans="1:14" ht="19.5" customHeight="1">
      <c r="A6" s="407"/>
      <c r="B6" s="5"/>
      <c r="C6" s="5"/>
      <c r="D6" s="5"/>
      <c r="I6" s="890"/>
      <c r="J6" s="890"/>
      <c r="K6" s="890"/>
      <c r="L6" s="890"/>
      <c r="M6" s="890"/>
      <c r="N6" s="890"/>
    </row>
    <row r="7" spans="1:14" ht="22.5" customHeight="1">
      <c r="A7" s="7"/>
      <c r="B7" s="7"/>
      <c r="C7" s="894" t="s">
        <v>11</v>
      </c>
      <c r="D7" s="894"/>
      <c r="I7" s="892"/>
      <c r="J7" s="892"/>
      <c r="K7" s="892"/>
      <c r="L7" s="892"/>
      <c r="M7" s="892"/>
      <c r="N7" s="892"/>
    </row>
    <row r="8" spans="1:14" ht="20.25" customHeight="1">
      <c r="A8" s="7"/>
      <c r="B8" s="408" t="s">
        <v>0</v>
      </c>
      <c r="C8" s="409">
        <v>2023</v>
      </c>
      <c r="D8" s="409">
        <v>2022</v>
      </c>
      <c r="F8" s="410"/>
      <c r="I8" s="366"/>
    </row>
    <row r="9" spans="1:14" ht="20.25" customHeight="1">
      <c r="A9" s="7"/>
      <c r="B9" s="5"/>
      <c r="C9" s="408" t="s">
        <v>30</v>
      </c>
      <c r="D9" s="408" t="s">
        <v>30</v>
      </c>
      <c r="F9" s="410"/>
    </row>
    <row r="10" spans="1:14" ht="14.25" customHeight="1">
      <c r="A10" s="411"/>
      <c r="B10" s="412"/>
      <c r="C10" s="6"/>
      <c r="D10" s="7"/>
      <c r="E10" s="413"/>
      <c r="F10" s="410"/>
    </row>
    <row r="11" spans="1:14" ht="20.100000000000001" customHeight="1">
      <c r="A11" s="414" t="s">
        <v>34</v>
      </c>
      <c r="B11" s="414"/>
      <c r="C11" s="414"/>
      <c r="D11" s="414"/>
      <c r="E11" s="9"/>
      <c r="F11" s="410"/>
    </row>
    <row r="12" spans="1:14" ht="20.100000000000001" customHeight="1">
      <c r="A12" s="414"/>
      <c r="B12" s="414"/>
      <c r="C12" s="414"/>
      <c r="D12" s="414"/>
      <c r="E12" s="9"/>
      <c r="F12" s="410"/>
    </row>
    <row r="13" spans="1:14" ht="20.100000000000001" customHeight="1">
      <c r="A13" s="415" t="s">
        <v>35</v>
      </c>
      <c r="B13" s="416" t="s">
        <v>537</v>
      </c>
      <c r="C13" s="417">
        <v>14774786</v>
      </c>
      <c r="D13" s="417">
        <v>14774786</v>
      </c>
      <c r="E13" s="418"/>
      <c r="F13" s="410"/>
      <c r="I13" s="419"/>
    </row>
    <row r="14" spans="1:14" ht="20.100000000000001" customHeight="1">
      <c r="A14" s="415"/>
      <c r="B14" s="420"/>
      <c r="C14" s="414"/>
      <c r="D14" s="414"/>
      <c r="E14" s="418"/>
      <c r="F14" s="410"/>
    </row>
    <row r="15" spans="1:14" ht="20.100000000000001" customHeight="1">
      <c r="A15" s="415"/>
      <c r="B15" s="420"/>
      <c r="C15" s="414"/>
      <c r="D15" s="414"/>
      <c r="E15" s="418"/>
      <c r="F15" s="410"/>
    </row>
    <row r="16" spans="1:14" ht="20.100000000000001" customHeight="1">
      <c r="A16" s="421" t="s">
        <v>31</v>
      </c>
      <c r="B16" s="420"/>
      <c r="C16" s="414"/>
      <c r="D16" s="414"/>
      <c r="E16" s="422"/>
      <c r="F16" s="423"/>
    </row>
    <row r="17" spans="1:6" ht="20.100000000000001" customHeight="1">
      <c r="A17" s="421"/>
      <c r="B17" s="420"/>
      <c r="C17" s="414"/>
      <c r="D17" s="414"/>
      <c r="E17" s="422"/>
      <c r="F17" s="423"/>
    </row>
    <row r="18" spans="1:6" ht="20.100000000000001" customHeight="1">
      <c r="A18" s="415" t="s">
        <v>757</v>
      </c>
      <c r="B18" s="416" t="s">
        <v>538</v>
      </c>
      <c r="C18" s="424">
        <f>'ZZZ-PG1.DBF'!Z1080</f>
        <v>1109700</v>
      </c>
      <c r="D18" s="424">
        <v>1318620</v>
      </c>
      <c r="E18" s="422"/>
      <c r="F18" s="423"/>
    </row>
    <row r="19" spans="1:6" ht="20.100000000000001" customHeight="1">
      <c r="A19" s="415" t="s">
        <v>758</v>
      </c>
      <c r="B19" s="416" t="s">
        <v>538</v>
      </c>
      <c r="C19" s="424">
        <f>'ZZZ-PG1.DBF'!Z1081</f>
        <v>0</v>
      </c>
      <c r="D19" s="424"/>
      <c r="E19" s="422"/>
      <c r="F19" s="423"/>
    </row>
    <row r="20" spans="1:6" ht="20.100000000000001" customHeight="1">
      <c r="A20" s="415" t="s">
        <v>36</v>
      </c>
      <c r="B20" s="416" t="s">
        <v>539</v>
      </c>
      <c r="C20" s="424">
        <f>'ZZZ-PG1.DBF'!Z1082</f>
        <v>0</v>
      </c>
      <c r="D20" s="424">
        <v>0</v>
      </c>
      <c r="E20" s="425"/>
    </row>
    <row r="21" spans="1:6" ht="20.100000000000001" customHeight="1">
      <c r="A21" s="415"/>
      <c r="B21" s="420"/>
      <c r="C21" s="424"/>
      <c r="D21" s="424"/>
      <c r="E21" s="425"/>
    </row>
    <row r="22" spans="1:6" ht="20.100000000000001" customHeight="1" thickBot="1">
      <c r="A22" s="426" t="s">
        <v>37</v>
      </c>
      <c r="B22" s="427"/>
      <c r="C22" s="428">
        <f>C13+C18+C19+C20</f>
        <v>15884486</v>
      </c>
      <c r="D22" s="428">
        <f>D13+D18+D19+D20</f>
        <v>16093406</v>
      </c>
      <c r="E22" s="418"/>
    </row>
    <row r="23" spans="1:6" ht="20.100000000000001" customHeight="1" thickTop="1">
      <c r="A23" s="415"/>
      <c r="B23" s="429"/>
      <c r="C23" s="414"/>
      <c r="D23" s="414"/>
      <c r="E23" s="9"/>
    </row>
    <row r="24" spans="1:6" ht="20.100000000000001" customHeight="1">
      <c r="A24" s="414" t="s">
        <v>231</v>
      </c>
      <c r="B24" s="426"/>
      <c r="C24" s="414"/>
      <c r="D24" s="414"/>
      <c r="E24" s="9"/>
      <c r="F24" s="430"/>
    </row>
    <row r="25" spans="1:6" ht="20.100000000000001" customHeight="1">
      <c r="A25" s="414"/>
      <c r="B25" s="426"/>
      <c r="C25" s="414"/>
      <c r="D25" s="414"/>
      <c r="E25" s="9"/>
      <c r="F25" s="430"/>
    </row>
    <row r="26" spans="1:6" ht="20.100000000000001" customHeight="1">
      <c r="A26" s="431" t="s">
        <v>424</v>
      </c>
      <c r="B26" s="432"/>
      <c r="C26" s="424">
        <f>'ZZZ-PG1.DBF'!Z1088</f>
        <v>1088802</v>
      </c>
      <c r="D26" s="424">
        <v>1318620</v>
      </c>
      <c r="E26" s="418"/>
      <c r="F26" s="430"/>
    </row>
    <row r="27" spans="1:6" ht="20.100000000000001" customHeight="1">
      <c r="A27" s="431" t="s">
        <v>38</v>
      </c>
      <c r="B27" s="429"/>
      <c r="C27" s="424">
        <f>C13</f>
        <v>14774786</v>
      </c>
      <c r="D27" s="424">
        <v>14774786</v>
      </c>
      <c r="E27" s="418"/>
      <c r="F27" s="430"/>
    </row>
    <row r="28" spans="1:6" ht="20.100000000000001" customHeight="1">
      <c r="A28" s="431"/>
      <c r="B28" s="432"/>
      <c r="C28" s="414"/>
      <c r="D28" s="414"/>
      <c r="E28" s="418"/>
      <c r="F28" s="430"/>
    </row>
    <row r="29" spans="1:6" ht="20.100000000000001" customHeight="1">
      <c r="A29" s="414" t="s">
        <v>39</v>
      </c>
      <c r="B29" s="432"/>
      <c r="C29" s="414"/>
      <c r="D29" s="414"/>
      <c r="E29" s="418"/>
      <c r="F29" s="433"/>
    </row>
    <row r="30" spans="1:6" ht="20.100000000000001" customHeight="1">
      <c r="A30" s="414"/>
      <c r="B30" s="432"/>
      <c r="C30" s="414"/>
      <c r="D30" s="414"/>
      <c r="E30" s="418"/>
      <c r="F30" s="433"/>
    </row>
    <row r="31" spans="1:6" ht="20.100000000000001" customHeight="1">
      <c r="A31" s="431" t="s">
        <v>40</v>
      </c>
      <c r="B31" s="416" t="s">
        <v>540</v>
      </c>
      <c r="C31" s="424">
        <f>'ZZZ-PG1.DBF'!Z1093</f>
        <v>20898</v>
      </c>
      <c r="D31" s="424">
        <v>0</v>
      </c>
      <c r="E31" s="418"/>
      <c r="F31" s="430"/>
    </row>
    <row r="32" spans="1:6" ht="20.100000000000001" customHeight="1">
      <c r="A32" s="431" t="s">
        <v>232</v>
      </c>
      <c r="B32" s="416" t="s">
        <v>539</v>
      </c>
      <c r="C32" s="424">
        <f>'ZZZ-PG1.DBF'!Z1094</f>
        <v>0</v>
      </c>
      <c r="D32" s="424">
        <v>0</v>
      </c>
      <c r="E32" s="418"/>
      <c r="F32" s="430"/>
    </row>
    <row r="33" spans="1:7" ht="20.100000000000001" customHeight="1" thickBot="1">
      <c r="A33" s="426" t="s">
        <v>32</v>
      </c>
      <c r="B33" s="426"/>
      <c r="C33" s="428">
        <f>C26+C27+C31+C32</f>
        <v>15884486</v>
      </c>
      <c r="D33" s="428">
        <f>D26+D27+D31+D32</f>
        <v>16093406</v>
      </c>
      <c r="E33" s="418"/>
      <c r="F33" s="430"/>
    </row>
    <row r="34" spans="1:7" ht="20.100000000000001" customHeight="1" thickTop="1">
      <c r="A34" s="426"/>
      <c r="B34" s="426"/>
      <c r="C34" s="197"/>
      <c r="D34" s="197"/>
      <c r="E34" s="418"/>
      <c r="F34" s="430"/>
    </row>
    <row r="35" spans="1:7" ht="20.100000000000001" customHeight="1">
      <c r="A35" s="426"/>
      <c r="B35" s="429"/>
      <c r="C35" s="196"/>
      <c r="D35" s="196"/>
      <c r="E35" s="9"/>
      <c r="F35" s="430"/>
    </row>
    <row r="36" spans="1:7" ht="20.100000000000001" customHeight="1">
      <c r="A36" s="277" t="s">
        <v>849</v>
      </c>
      <c r="B36" s="277"/>
      <c r="C36" s="277"/>
      <c r="D36" s="277"/>
      <c r="E36" s="9"/>
    </row>
    <row r="37" spans="1:7" ht="20.100000000000001" customHeight="1">
      <c r="A37" s="277" t="s">
        <v>850</v>
      </c>
      <c r="B37" s="277"/>
      <c r="C37" s="277"/>
      <c r="D37" s="277"/>
      <c r="E37" s="9"/>
    </row>
    <row r="38" spans="1:7" ht="20.100000000000001" customHeight="1">
      <c r="A38" s="277" t="s">
        <v>853</v>
      </c>
      <c r="B38" s="277"/>
      <c r="C38" s="277"/>
      <c r="D38" s="277"/>
      <c r="E38" s="9"/>
    </row>
    <row r="39" spans="1:7" ht="20.100000000000001" customHeight="1">
      <c r="A39" s="277" t="s">
        <v>854</v>
      </c>
      <c r="B39" s="277"/>
      <c r="C39" s="277"/>
      <c r="D39" s="277"/>
      <c r="E39" s="9"/>
    </row>
    <row r="40" spans="1:7" ht="20.100000000000001" customHeight="1">
      <c r="A40" s="277" t="s">
        <v>852</v>
      </c>
      <c r="B40" s="277"/>
      <c r="C40" s="277"/>
      <c r="D40" s="277"/>
      <c r="E40" s="9"/>
    </row>
    <row r="41" spans="1:7" ht="20.100000000000001" customHeight="1">
      <c r="A41" s="277" t="s">
        <v>851</v>
      </c>
      <c r="B41" s="277"/>
      <c r="C41" s="277"/>
      <c r="D41" s="277"/>
      <c r="E41" s="9"/>
    </row>
    <row r="42" spans="1:7" ht="20.100000000000001" customHeight="1">
      <c r="A42" s="434" t="s">
        <v>702</v>
      </c>
      <c r="B42" s="435"/>
      <c r="E42" s="8"/>
      <c r="F42" s="436"/>
    </row>
    <row r="43" spans="1:7" ht="20.100000000000001" customHeight="1">
      <c r="A43" s="434" t="s">
        <v>703</v>
      </c>
      <c r="B43" s="435"/>
      <c r="E43" s="8"/>
      <c r="F43" s="436"/>
    </row>
    <row r="44" spans="1:7" ht="20.100000000000001" customHeight="1">
      <c r="A44" s="434" t="s">
        <v>701</v>
      </c>
      <c r="B44" s="435"/>
      <c r="E44" s="8"/>
      <c r="F44" s="436"/>
    </row>
    <row r="45" spans="1:7" ht="20.100000000000001" customHeight="1">
      <c r="A45" s="277"/>
      <c r="B45" s="277"/>
      <c r="C45" s="277"/>
      <c r="D45" s="277"/>
      <c r="E45" s="9"/>
    </row>
    <row r="46" spans="1:7" ht="20.100000000000001" customHeight="1">
      <c r="A46" s="277"/>
      <c r="B46" s="277"/>
      <c r="C46" s="277"/>
      <c r="D46" s="277"/>
      <c r="E46" s="9"/>
    </row>
    <row r="47" spans="1:7" ht="20.100000000000001" customHeight="1">
      <c r="A47" s="8" t="s">
        <v>233</v>
      </c>
      <c r="C47" s="8" t="s">
        <v>234</v>
      </c>
      <c r="D47" s="436"/>
    </row>
    <row r="48" spans="1:7" ht="20.100000000000001" customHeight="1">
      <c r="A48" s="156" t="s">
        <v>149</v>
      </c>
      <c r="C48" s="354" t="s">
        <v>355</v>
      </c>
      <c r="E48" s="355"/>
      <c r="F48" s="355"/>
      <c r="G48" s="355"/>
    </row>
    <row r="49" spans="1:4" ht="20.100000000000001" customHeight="1">
      <c r="A49" s="156" t="s">
        <v>150</v>
      </c>
      <c r="C49" s="354" t="s">
        <v>235</v>
      </c>
    </row>
    <row r="50" spans="1:4" ht="20.100000000000001" customHeight="1">
      <c r="A50" s="354" t="s">
        <v>151</v>
      </c>
      <c r="C50" s="156" t="s">
        <v>150</v>
      </c>
    </row>
    <row r="51" spans="1:4" ht="20.100000000000001" customHeight="1">
      <c r="A51" s="156" t="s">
        <v>152</v>
      </c>
      <c r="C51" s="156" t="s">
        <v>152</v>
      </c>
      <c r="D51" s="8"/>
    </row>
    <row r="52" spans="1:4" ht="20.100000000000001" customHeight="1">
      <c r="A52" s="8" t="s">
        <v>33</v>
      </c>
      <c r="B52" s="8" t="s">
        <v>236</v>
      </c>
      <c r="C52" s="8"/>
      <c r="D52" s="8"/>
    </row>
    <row r="53" spans="1:4" ht="20.100000000000001" customHeight="1">
      <c r="A53" s="8"/>
      <c r="B53" s="8"/>
      <c r="C53" s="8"/>
      <c r="D53" s="8"/>
    </row>
    <row r="54" spans="1:4" ht="20.100000000000001" customHeight="1">
      <c r="A54" s="10"/>
      <c r="B54" s="10"/>
      <c r="C54" s="10"/>
      <c r="D54" s="8"/>
    </row>
    <row r="55" spans="1:4" ht="20.100000000000001" customHeight="1">
      <c r="A55" s="10"/>
      <c r="B55" s="10"/>
      <c r="C55" s="10"/>
      <c r="D55" s="8"/>
    </row>
    <row r="56" spans="1:4" ht="20.100000000000001" customHeight="1">
      <c r="A56" s="10"/>
      <c r="B56" s="10"/>
      <c r="C56" s="10"/>
      <c r="D56" s="8"/>
    </row>
    <row r="57" spans="1:4" ht="20.100000000000001" customHeight="1">
      <c r="A57" s="10"/>
      <c r="B57" s="10"/>
      <c r="C57" s="10"/>
      <c r="D57" s="8"/>
    </row>
    <row r="58" spans="1:4" ht="20.100000000000001" customHeight="1">
      <c r="A58" s="10"/>
      <c r="B58" s="10"/>
      <c r="C58" s="10"/>
      <c r="D58" s="8"/>
    </row>
    <row r="59" spans="1:4" ht="20.100000000000001" customHeight="1">
      <c r="A59" s="10"/>
      <c r="B59" s="10"/>
      <c r="C59" s="10"/>
      <c r="D59" s="8"/>
    </row>
    <row r="60" spans="1:4" ht="20.100000000000001" customHeight="1">
      <c r="A60" s="10"/>
      <c r="B60" s="10"/>
      <c r="C60" s="10"/>
      <c r="D60" s="8"/>
    </row>
    <row r="61" spans="1:4" ht="20.100000000000001" customHeight="1">
      <c r="A61" s="10"/>
      <c r="B61" s="10"/>
      <c r="C61" s="10"/>
      <c r="D61" s="8"/>
    </row>
    <row r="62" spans="1:4" ht="20.100000000000001" customHeight="1"/>
    <row r="63" spans="1:4" ht="20.100000000000001" customHeight="1"/>
  </sheetData>
  <mergeCells count="10">
    <mergeCell ref="A4:D4"/>
    <mergeCell ref="A5:D5"/>
    <mergeCell ref="C7:D7"/>
    <mergeCell ref="I1:N1"/>
    <mergeCell ref="I4:N4"/>
    <mergeCell ref="I5:N5"/>
    <mergeCell ref="I6:N6"/>
    <mergeCell ref="I7:N7"/>
    <mergeCell ref="A2:D2"/>
    <mergeCell ref="A3:D3"/>
  </mergeCells>
  <printOptions horizontalCentered="1"/>
  <pageMargins left="1" right="0.15748031496063" top="0.5" bottom="0.31496062992126" header="0.43307086614173201" footer="0.31496062992126"/>
  <pageSetup paperSize="9" scale="65" firstPageNumber="2" orientation="portrait" useFirstPageNumber="1"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topLeftCell="D1" zoomScale="70" zoomScaleNormal="70" workbookViewId="0">
      <selection activeCell="AH4" sqref="AH4:AH8"/>
    </sheetView>
  </sheetViews>
  <sheetFormatPr defaultRowHeight="15"/>
  <cols>
    <col min="1" max="1" width="5.7109375" customWidth="1"/>
    <col min="2" max="2" width="31" customWidth="1"/>
    <col min="3" max="3" width="3.5703125" customWidth="1"/>
    <col min="4" max="4" width="5.5703125" customWidth="1"/>
    <col min="5" max="5" width="15.7109375" customWidth="1"/>
    <col min="6" max="6" width="0" hidden="1" customWidth="1"/>
    <col min="7" max="7" width="7.5703125" customWidth="1"/>
    <col min="8" max="8" width="4" customWidth="1"/>
    <col min="9" max="9" width="7.42578125" customWidth="1"/>
    <col min="10" max="10" width="5.28515625" customWidth="1"/>
    <col min="11" max="11" width="8" customWidth="1"/>
    <col min="12" max="12" width="4.5703125" customWidth="1"/>
    <col min="13" max="13" width="8.5703125" customWidth="1"/>
    <col min="14" max="14" width="4.7109375" customWidth="1"/>
    <col min="15" max="15" width="7.42578125" customWidth="1"/>
    <col min="16" max="16" width="4.5703125" customWidth="1"/>
    <col min="17" max="17" width="8.140625" customWidth="1"/>
    <col min="18" max="18" width="5.140625" customWidth="1"/>
    <col min="19" max="19" width="8" customWidth="1"/>
    <col min="20" max="20" width="4.7109375" customWidth="1"/>
    <col min="21" max="21" width="6.5703125" customWidth="1"/>
    <col min="22" max="22" width="5.85546875" customWidth="1"/>
    <col min="23" max="23" width="8" customWidth="1"/>
    <col min="24" max="24" width="6.7109375" customWidth="1"/>
    <col min="25" max="25" width="7.42578125" customWidth="1"/>
    <col min="26" max="26" width="5.7109375" customWidth="1"/>
    <col min="27" max="27" width="7.42578125" customWidth="1"/>
    <col min="28" max="28" width="5.7109375" customWidth="1"/>
    <col min="29" max="29" width="7.42578125" customWidth="1"/>
    <col min="30" max="30" width="5.42578125" customWidth="1"/>
    <col min="31" max="31" width="15.5703125" customWidth="1"/>
    <col min="32" max="32" width="3.7109375" customWidth="1"/>
    <col min="34" max="34" width="55.7109375" customWidth="1"/>
  </cols>
  <sheetData>
    <row r="1" spans="1:34">
      <c r="A1" t="s">
        <v>33</v>
      </c>
    </row>
    <row r="2" spans="1:34" ht="15.75">
      <c r="AB2" s="1030" t="s">
        <v>537</v>
      </c>
      <c r="AC2" s="1030"/>
      <c r="AD2" s="1030"/>
    </row>
    <row r="3" spans="1:34" ht="21">
      <c r="A3" s="1031" t="s">
        <v>812</v>
      </c>
      <c r="B3" s="1031"/>
      <c r="C3" s="1031"/>
      <c r="D3" s="1031"/>
      <c r="E3" s="1031"/>
      <c r="F3" s="1031"/>
      <c r="G3" s="1031"/>
      <c r="H3" s="1031"/>
      <c r="I3" s="1031"/>
      <c r="J3" s="1031"/>
      <c r="K3" s="1031"/>
      <c r="L3" s="1031"/>
      <c r="M3" s="1031"/>
      <c r="N3" s="1031"/>
      <c r="O3" s="1031"/>
      <c r="P3" s="1031"/>
      <c r="Q3" s="1031"/>
      <c r="R3" s="1031"/>
      <c r="S3" s="1031"/>
      <c r="T3" s="1031"/>
      <c r="U3" s="1031"/>
      <c r="V3" s="1031"/>
      <c r="W3" s="1031"/>
      <c r="X3" s="1031"/>
      <c r="Y3" s="1031"/>
      <c r="Z3" s="1031"/>
      <c r="AA3" s="1031"/>
      <c r="AB3" s="1031"/>
      <c r="AC3" s="1031"/>
      <c r="AD3" s="1031"/>
    </row>
    <row r="4" spans="1:34">
      <c r="A4" t="s">
        <v>1404</v>
      </c>
      <c r="S4" t="s">
        <v>1385</v>
      </c>
      <c r="AH4" s="206"/>
    </row>
    <row r="5" spans="1:34">
      <c r="AE5" s="230" t="s">
        <v>7</v>
      </c>
      <c r="AH5" s="206"/>
    </row>
    <row r="6" spans="1:34" ht="18.75">
      <c r="A6" s="1032" t="s">
        <v>625</v>
      </c>
      <c r="B6" s="1033"/>
      <c r="C6" s="1038" t="s">
        <v>626</v>
      </c>
      <c r="D6" s="1041">
        <v>1</v>
      </c>
      <c r="E6" s="1042"/>
      <c r="F6" s="1043">
        <v>2</v>
      </c>
      <c r="G6" s="1042"/>
      <c r="H6" s="1043">
        <v>3</v>
      </c>
      <c r="I6" s="1041"/>
      <c r="J6" s="1041"/>
      <c r="K6" s="1041"/>
      <c r="L6" s="1041"/>
      <c r="M6" s="1041"/>
      <c r="N6" s="1041"/>
      <c r="O6" s="1041"/>
      <c r="P6" s="1041"/>
      <c r="Q6" s="1041"/>
      <c r="R6" s="1041"/>
      <c r="S6" s="1041"/>
      <c r="T6" s="1041"/>
      <c r="U6" s="231"/>
      <c r="V6" s="1043">
        <v>4</v>
      </c>
      <c r="W6" s="1041"/>
      <c r="X6" s="1041"/>
      <c r="Y6" s="1041"/>
      <c r="Z6" s="1041"/>
      <c r="AA6" s="1041"/>
      <c r="AB6" s="1041"/>
      <c r="AC6" s="1042"/>
      <c r="AD6" s="1043">
        <v>5</v>
      </c>
      <c r="AE6" s="1042"/>
      <c r="AH6" s="885"/>
    </row>
    <row r="7" spans="1:34" ht="18.75">
      <c r="A7" s="1034"/>
      <c r="B7" s="1035"/>
      <c r="C7" s="1039"/>
      <c r="D7" s="1044" t="s">
        <v>1434</v>
      </c>
      <c r="E7" s="1045"/>
      <c r="F7" s="1053" t="s">
        <v>813</v>
      </c>
      <c r="G7" s="1045"/>
      <c r="H7" s="1043" t="s">
        <v>627</v>
      </c>
      <c r="I7" s="1041"/>
      <c r="J7" s="1041"/>
      <c r="K7" s="1041"/>
      <c r="L7" s="1041"/>
      <c r="M7" s="1041"/>
      <c r="N7" s="1062"/>
      <c r="O7" s="1062"/>
      <c r="P7" s="1062"/>
      <c r="Q7" s="1062"/>
      <c r="R7" s="1062"/>
      <c r="S7" s="1062"/>
      <c r="T7" s="1062"/>
      <c r="U7" s="1063"/>
      <c r="V7" s="1043" t="s">
        <v>628</v>
      </c>
      <c r="W7" s="1041"/>
      <c r="X7" s="1041"/>
      <c r="Y7" s="1041"/>
      <c r="Z7" s="1041"/>
      <c r="AA7" s="1041"/>
      <c r="AB7" s="1041"/>
      <c r="AC7" s="1042"/>
      <c r="AD7" s="1044" t="s">
        <v>814</v>
      </c>
      <c r="AE7" s="1045"/>
      <c r="AH7" s="885"/>
    </row>
    <row r="8" spans="1:34" ht="42" customHeight="1">
      <c r="A8" s="1034"/>
      <c r="B8" s="1035"/>
      <c r="C8" s="1039"/>
      <c r="D8" s="1046"/>
      <c r="E8" s="1047"/>
      <c r="F8" s="1061"/>
      <c r="G8" s="1047"/>
      <c r="H8" s="1043" t="s">
        <v>629</v>
      </c>
      <c r="I8" s="1041"/>
      <c r="J8" s="1041"/>
      <c r="K8" s="1041"/>
      <c r="L8" s="1041"/>
      <c r="M8" s="1041"/>
      <c r="N8" s="1050" t="s">
        <v>630</v>
      </c>
      <c r="O8" s="1051"/>
      <c r="P8" s="1051"/>
      <c r="Q8" s="1051"/>
      <c r="R8" s="1051"/>
      <c r="S8" s="1051"/>
      <c r="T8" s="1051"/>
      <c r="U8" s="1052"/>
      <c r="V8" s="1041" t="s">
        <v>70</v>
      </c>
      <c r="W8" s="1041"/>
      <c r="X8" s="1041"/>
      <c r="Y8" s="1042"/>
      <c r="Z8" s="1053" t="s">
        <v>631</v>
      </c>
      <c r="AA8" s="1045"/>
      <c r="AB8" s="1053" t="s">
        <v>632</v>
      </c>
      <c r="AC8" s="1045"/>
      <c r="AD8" s="1046"/>
      <c r="AE8" s="1047"/>
      <c r="AH8" s="206"/>
    </row>
    <row r="9" spans="1:34" ht="81" customHeight="1">
      <c r="A9" s="1034"/>
      <c r="B9" s="1035"/>
      <c r="C9" s="1039"/>
      <c r="D9" s="1048"/>
      <c r="E9" s="1049"/>
      <c r="F9" s="1054"/>
      <c r="G9" s="1049"/>
      <c r="H9" s="1056" t="s">
        <v>633</v>
      </c>
      <c r="I9" s="1057"/>
      <c r="J9" s="1056" t="s">
        <v>634</v>
      </c>
      <c r="K9" s="1057"/>
      <c r="L9" s="1056" t="s">
        <v>635</v>
      </c>
      <c r="M9" s="1057"/>
      <c r="N9" s="1054" t="s">
        <v>494</v>
      </c>
      <c r="O9" s="1049"/>
      <c r="P9" s="1054" t="s">
        <v>636</v>
      </c>
      <c r="Q9" s="1049"/>
      <c r="R9" s="1054" t="s">
        <v>637</v>
      </c>
      <c r="S9" s="1049"/>
      <c r="T9" s="1059" t="s">
        <v>632</v>
      </c>
      <c r="U9" s="1060"/>
      <c r="V9" s="1054" t="s">
        <v>638</v>
      </c>
      <c r="W9" s="1049"/>
      <c r="X9" s="1054" t="s">
        <v>639</v>
      </c>
      <c r="Y9" s="1049"/>
      <c r="Z9" s="1054"/>
      <c r="AA9" s="1049"/>
      <c r="AB9" s="1054"/>
      <c r="AC9" s="1049"/>
      <c r="AD9" s="1048"/>
      <c r="AE9" s="1049"/>
    </row>
    <row r="10" spans="1:34" ht="51" customHeight="1">
      <c r="A10" s="1036"/>
      <c r="B10" s="1037"/>
      <c r="C10" s="1040"/>
      <c r="D10" s="232" t="s">
        <v>640</v>
      </c>
      <c r="E10" s="233" t="s">
        <v>169</v>
      </c>
      <c r="F10" s="234"/>
      <c r="G10" s="233" t="s">
        <v>169</v>
      </c>
      <c r="H10" s="232" t="s">
        <v>640</v>
      </c>
      <c r="I10" s="233" t="s">
        <v>169</v>
      </c>
      <c r="J10" s="232" t="s">
        <v>640</v>
      </c>
      <c r="K10" s="233" t="s">
        <v>169</v>
      </c>
      <c r="L10" s="232" t="s">
        <v>640</v>
      </c>
      <c r="M10" s="233" t="s">
        <v>169</v>
      </c>
      <c r="N10" s="232" t="s">
        <v>640</v>
      </c>
      <c r="O10" s="233" t="s">
        <v>169</v>
      </c>
      <c r="P10" s="232" t="s">
        <v>640</v>
      </c>
      <c r="Q10" s="233" t="s">
        <v>169</v>
      </c>
      <c r="R10" s="232" t="s">
        <v>640</v>
      </c>
      <c r="S10" s="233" t="s">
        <v>169</v>
      </c>
      <c r="T10" s="232" t="s">
        <v>640</v>
      </c>
      <c r="U10" s="233" t="s">
        <v>169</v>
      </c>
      <c r="V10" s="232" t="s">
        <v>640</v>
      </c>
      <c r="W10" s="233" t="s">
        <v>169</v>
      </c>
      <c r="X10" s="232" t="s">
        <v>640</v>
      </c>
      <c r="Y10" s="233" t="s">
        <v>169</v>
      </c>
      <c r="Z10" s="232" t="s">
        <v>640</v>
      </c>
      <c r="AA10" s="233" t="s">
        <v>169</v>
      </c>
      <c r="AB10" s="232" t="s">
        <v>640</v>
      </c>
      <c r="AC10" s="233" t="s">
        <v>169</v>
      </c>
      <c r="AD10" s="232" t="s">
        <v>640</v>
      </c>
      <c r="AE10" s="233" t="s">
        <v>169</v>
      </c>
    </row>
    <row r="11" spans="1:34">
      <c r="A11" s="218"/>
      <c r="B11" s="218"/>
      <c r="C11" s="214">
        <v>1</v>
      </c>
      <c r="D11" s="214">
        <v>1</v>
      </c>
      <c r="E11" s="807">
        <v>7100000</v>
      </c>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4">
        <v>1</v>
      </c>
      <c r="AE11" s="807">
        <v>7100000</v>
      </c>
    </row>
    <row r="12" spans="1:34">
      <c r="A12" s="235">
        <v>2101</v>
      </c>
      <c r="B12" s="213" t="s">
        <v>641</v>
      </c>
      <c r="C12" s="215">
        <v>2</v>
      </c>
      <c r="D12" s="215">
        <v>100</v>
      </c>
      <c r="E12" s="808">
        <v>1454500</v>
      </c>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5">
        <v>100</v>
      </c>
      <c r="AE12" s="808">
        <v>1454500</v>
      </c>
    </row>
    <row r="13" spans="1:34">
      <c r="A13" s="235">
        <v>2102</v>
      </c>
      <c r="B13" s="213" t="s">
        <v>642</v>
      </c>
      <c r="C13" s="215">
        <v>3</v>
      </c>
      <c r="D13" s="215">
        <v>7</v>
      </c>
      <c r="E13" s="808">
        <v>458876</v>
      </c>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5">
        <v>7</v>
      </c>
      <c r="AE13" s="808">
        <v>458876</v>
      </c>
    </row>
    <row r="14" spans="1:34">
      <c r="A14" s="235">
        <v>2103</v>
      </c>
      <c r="B14" s="213" t="s">
        <v>643</v>
      </c>
      <c r="C14" s="215">
        <v>4</v>
      </c>
      <c r="D14" s="215">
        <v>1</v>
      </c>
      <c r="E14" s="808">
        <v>5761410</v>
      </c>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5">
        <v>1</v>
      </c>
      <c r="AE14" s="808">
        <v>5761410</v>
      </c>
    </row>
    <row r="15" spans="1:34">
      <c r="A15" s="235">
        <v>2104</v>
      </c>
      <c r="B15" s="213" t="s">
        <v>644</v>
      </c>
      <c r="C15" s="215"/>
      <c r="D15" s="215"/>
      <c r="E15" s="808"/>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5"/>
      <c r="AE15" s="808"/>
    </row>
    <row r="16" spans="1:34">
      <c r="A16" s="235"/>
      <c r="B16" s="213" t="s">
        <v>645</v>
      </c>
      <c r="C16" s="215"/>
      <c r="D16" s="215"/>
      <c r="E16" s="808"/>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5"/>
      <c r="AE16" s="808"/>
    </row>
    <row r="17" spans="1:31">
      <c r="A17" s="235"/>
      <c r="B17" s="213" t="s">
        <v>646</v>
      </c>
      <c r="C17" s="215"/>
      <c r="D17" s="215"/>
      <c r="E17" s="808"/>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5"/>
      <c r="AE17" s="808"/>
    </row>
    <row r="18" spans="1:31">
      <c r="A18" s="235">
        <v>2105</v>
      </c>
      <c r="B18" s="213" t="s">
        <v>647</v>
      </c>
      <c r="C18" s="215"/>
      <c r="D18" s="215"/>
      <c r="E18" s="808"/>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5"/>
      <c r="AE18" s="808"/>
    </row>
    <row r="19" spans="1:31">
      <c r="A19" s="235">
        <v>2106</v>
      </c>
      <c r="B19" s="213" t="s">
        <v>648</v>
      </c>
      <c r="C19" s="215"/>
      <c r="D19" s="215"/>
      <c r="E19" s="808"/>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5"/>
      <c r="AE19" s="808"/>
    </row>
    <row r="20" spans="1:31">
      <c r="A20" s="235">
        <v>2108</v>
      </c>
      <c r="B20" s="213" t="s">
        <v>649</v>
      </c>
      <c r="C20" s="215"/>
      <c r="D20" s="215"/>
      <c r="E20" s="808"/>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5"/>
      <c r="AE20" s="808"/>
    </row>
    <row r="21" spans="1:31" ht="15.75" thickBot="1">
      <c r="A21" s="236"/>
      <c r="B21" s="237" t="s">
        <v>148</v>
      </c>
      <c r="C21" s="809"/>
      <c r="D21" s="809">
        <v>109</v>
      </c>
      <c r="E21" s="810">
        <f>(E11+E12+E13+E14)</f>
        <v>14774786</v>
      </c>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811"/>
      <c r="AD21" s="812">
        <v>109</v>
      </c>
      <c r="AE21" s="810">
        <v>14774786</v>
      </c>
    </row>
    <row r="22" spans="1:31" ht="15.75" thickTop="1">
      <c r="A22" s="238"/>
    </row>
    <row r="23" spans="1:31">
      <c r="A23" s="238"/>
      <c r="B23" s="26" t="s">
        <v>650</v>
      </c>
    </row>
    <row r="24" spans="1:31">
      <c r="A24" s="238"/>
      <c r="B24" s="239" t="s">
        <v>651</v>
      </c>
    </row>
    <row r="25" spans="1:31">
      <c r="A25" s="238"/>
      <c r="B25" s="239" t="s">
        <v>652</v>
      </c>
    </row>
    <row r="26" spans="1:31" ht="15.75" customHeight="1">
      <c r="A26" s="238"/>
      <c r="B26" s="1058" t="s">
        <v>653</v>
      </c>
      <c r="C26" s="1058"/>
      <c r="D26" s="1058"/>
      <c r="E26" s="1058"/>
      <c r="F26" s="1058"/>
      <c r="G26" s="1058"/>
      <c r="H26" s="1058"/>
      <c r="I26" s="1058"/>
      <c r="J26" s="1058"/>
      <c r="K26" s="1058"/>
      <c r="L26" s="1058"/>
      <c r="M26" s="1058"/>
      <c r="N26" s="1058"/>
      <c r="O26" s="1058"/>
      <c r="P26" s="1058"/>
      <c r="Q26" s="1058"/>
      <c r="R26" s="1058"/>
      <c r="S26" s="1058"/>
      <c r="T26" s="1058"/>
      <c r="U26" s="1058"/>
      <c r="V26" s="1058"/>
      <c r="W26" s="1058"/>
      <c r="X26" s="1058"/>
      <c r="Y26" s="1058"/>
    </row>
    <row r="27" spans="1:31" ht="15.75" customHeight="1">
      <c r="A27" s="238"/>
      <c r="B27" s="240"/>
      <c r="C27" s="240"/>
      <c r="D27" s="240"/>
      <c r="E27" s="240"/>
      <c r="F27" s="240"/>
      <c r="G27" s="240"/>
      <c r="H27" s="240"/>
      <c r="I27" s="240"/>
      <c r="J27" s="240"/>
      <c r="K27" s="240"/>
      <c r="L27" s="240"/>
      <c r="M27" s="240"/>
      <c r="N27" s="240"/>
      <c r="O27" s="240"/>
      <c r="P27" s="240"/>
      <c r="Q27" s="240"/>
      <c r="R27" s="240"/>
      <c r="S27" s="240"/>
      <c r="T27" s="240"/>
      <c r="U27" s="240"/>
      <c r="V27" s="240"/>
      <c r="W27" s="240"/>
      <c r="X27" s="240"/>
      <c r="Y27" s="240"/>
    </row>
    <row r="28" spans="1:31" ht="43.5" customHeight="1">
      <c r="A28" s="1055" t="s">
        <v>1435</v>
      </c>
      <c r="B28" s="1055"/>
      <c r="C28" s="1055"/>
      <c r="D28" s="1055"/>
      <c r="E28" s="1055"/>
      <c r="F28" s="1055"/>
      <c r="G28" s="1055"/>
      <c r="H28" s="1055"/>
      <c r="I28" s="1055"/>
      <c r="J28" s="1055"/>
      <c r="K28" s="1055"/>
      <c r="L28" s="1055"/>
      <c r="M28" s="1055"/>
      <c r="N28" s="1055"/>
      <c r="O28" s="1055"/>
      <c r="P28" s="1055"/>
      <c r="Q28" s="1055"/>
      <c r="R28" s="1055"/>
      <c r="S28" s="1055"/>
      <c r="T28" s="1055"/>
      <c r="U28" s="1055"/>
      <c r="V28" s="1055"/>
      <c r="W28" s="1055"/>
      <c r="X28" s="1055"/>
      <c r="Y28" s="1055"/>
      <c r="Z28" s="1055"/>
      <c r="AA28" s="1055"/>
      <c r="AB28" s="1055"/>
      <c r="AC28" s="1055"/>
      <c r="AD28" s="1055"/>
      <c r="AE28" s="1055"/>
    </row>
    <row r="29" spans="1:31" ht="15.75" customHeight="1">
      <c r="A29" s="238"/>
      <c r="B29" s="240"/>
      <c r="C29" s="240"/>
      <c r="D29" s="240"/>
      <c r="E29" s="240"/>
      <c r="F29" s="240"/>
      <c r="G29" s="240"/>
      <c r="H29" s="240"/>
      <c r="I29" s="240"/>
      <c r="J29" s="240"/>
      <c r="K29" s="240"/>
      <c r="L29" s="240"/>
      <c r="M29" s="240"/>
      <c r="N29" s="240"/>
      <c r="O29" s="240"/>
      <c r="P29" s="240"/>
      <c r="Q29" s="240"/>
      <c r="R29" s="240"/>
      <c r="S29" s="240"/>
      <c r="T29" s="240"/>
      <c r="U29" s="240"/>
      <c r="V29" s="240"/>
      <c r="W29" s="240"/>
      <c r="X29" s="240"/>
      <c r="Y29" s="240"/>
    </row>
    <row r="30" spans="1:31" ht="15.75" customHeight="1">
      <c r="A30" s="238"/>
      <c r="B30" s="240"/>
      <c r="C30" s="240"/>
      <c r="D30" s="240"/>
      <c r="E30" s="240"/>
      <c r="F30" s="240"/>
      <c r="G30" s="240"/>
      <c r="H30" s="240"/>
      <c r="I30" s="240"/>
      <c r="J30" s="241" t="s">
        <v>33</v>
      </c>
      <c r="K30" s="241"/>
      <c r="L30" s="241"/>
      <c r="M30" s="241"/>
      <c r="N30" s="241"/>
      <c r="O30" s="241"/>
      <c r="P30" s="241"/>
      <c r="Q30" s="241"/>
      <c r="R30" s="241"/>
      <c r="S30" s="241"/>
      <c r="T30" s="241"/>
      <c r="U30" s="241"/>
      <c r="V30" s="240"/>
      <c r="W30" s="240"/>
      <c r="X30" s="240"/>
      <c r="Y30" s="240"/>
    </row>
    <row r="31" spans="1:31" ht="15.75" customHeight="1">
      <c r="A31" s="238"/>
      <c r="B31" s="194" t="s">
        <v>33</v>
      </c>
      <c r="C31" s="240"/>
      <c r="D31" s="240"/>
      <c r="E31" s="240"/>
      <c r="F31" s="240"/>
      <c r="G31" s="240"/>
      <c r="H31" s="240"/>
      <c r="I31" s="240"/>
      <c r="J31" s="240"/>
      <c r="K31" s="240"/>
      <c r="L31" s="242"/>
      <c r="M31" s="806" t="s">
        <v>1395</v>
      </c>
      <c r="N31" s="242"/>
      <c r="O31" s="242"/>
      <c r="P31" s="242"/>
      <c r="Q31" s="242"/>
      <c r="R31" s="240"/>
      <c r="S31" s="240"/>
      <c r="T31" s="240"/>
      <c r="U31" s="240"/>
      <c r="V31" s="240"/>
      <c r="W31" s="240"/>
      <c r="X31" s="240"/>
      <c r="Y31" s="240"/>
    </row>
    <row r="32" spans="1:31" ht="15.75" customHeight="1">
      <c r="A32" s="238"/>
      <c r="B32" s="209" t="s">
        <v>33</v>
      </c>
      <c r="C32" s="240"/>
      <c r="D32" s="240"/>
      <c r="E32" s="240"/>
      <c r="F32" s="240"/>
      <c r="G32" s="240"/>
      <c r="H32" s="240"/>
      <c r="I32" s="240"/>
      <c r="J32" s="243" t="s">
        <v>33</v>
      </c>
      <c r="K32" s="243"/>
      <c r="L32" s="244"/>
      <c r="M32" s="245" t="s">
        <v>359</v>
      </c>
      <c r="N32" s="245"/>
      <c r="O32" s="245"/>
      <c r="P32" s="245"/>
      <c r="Q32" s="245"/>
      <c r="R32" s="245"/>
      <c r="S32" s="245"/>
      <c r="T32" s="245"/>
      <c r="U32" s="245"/>
      <c r="V32" s="245"/>
      <c r="W32" s="245"/>
      <c r="X32" s="681"/>
      <c r="Y32" s="240"/>
    </row>
    <row r="33" spans="1:25" ht="15.75" customHeight="1">
      <c r="A33" s="238"/>
      <c r="B33" s="194" t="s">
        <v>33</v>
      </c>
      <c r="C33" s="240"/>
      <c r="D33" s="240"/>
      <c r="E33" s="240"/>
      <c r="F33" s="240"/>
      <c r="G33" s="240"/>
      <c r="H33" s="240"/>
      <c r="I33" s="240"/>
      <c r="J33" s="240"/>
      <c r="K33" s="240"/>
      <c r="L33" s="242"/>
      <c r="M33" s="813" t="s">
        <v>289</v>
      </c>
      <c r="N33" s="813"/>
      <c r="O33" s="813"/>
      <c r="P33" s="813"/>
      <c r="Q33" s="813"/>
      <c r="R33" s="813"/>
      <c r="S33" s="813"/>
      <c r="T33" s="813"/>
      <c r="U33" s="813"/>
      <c r="V33" s="813"/>
      <c r="W33" s="813"/>
      <c r="X33" s="681"/>
      <c r="Y33" s="240"/>
    </row>
    <row r="34" spans="1:25" ht="15.75" customHeight="1">
      <c r="A34" s="238"/>
      <c r="B34" s="210" t="s">
        <v>33</v>
      </c>
      <c r="C34" s="240"/>
      <c r="D34" s="240"/>
      <c r="E34" s="240"/>
      <c r="F34" s="240"/>
      <c r="G34" s="240"/>
      <c r="H34" s="240"/>
      <c r="I34" s="240"/>
      <c r="J34" s="240"/>
      <c r="K34" s="240"/>
      <c r="L34" s="242"/>
      <c r="M34" s="246" t="s">
        <v>152</v>
      </c>
      <c r="N34" s="242"/>
      <c r="O34" s="242"/>
      <c r="P34" s="242"/>
      <c r="Q34" s="242"/>
      <c r="R34" s="240"/>
      <c r="S34" s="240"/>
      <c r="T34" s="240"/>
      <c r="U34" s="240"/>
      <c r="V34" s="240"/>
      <c r="W34" s="240"/>
      <c r="X34" s="240"/>
      <c r="Y34" s="240"/>
    </row>
  </sheetData>
  <protectedRanges>
    <protectedRange sqref="N32:R32 J32:L32" name="Range2"/>
    <protectedRange sqref="N32:R32 J32:L32 A28:T28" name="Range1"/>
  </protectedRanges>
  <mergeCells count="30">
    <mergeCell ref="A28:AE28"/>
    <mergeCell ref="H9:I9"/>
    <mergeCell ref="V9:W9"/>
    <mergeCell ref="X9:Y9"/>
    <mergeCell ref="B26:Y26"/>
    <mergeCell ref="J9:K9"/>
    <mergeCell ref="L9:M9"/>
    <mergeCell ref="N9:O9"/>
    <mergeCell ref="P9:Q9"/>
    <mergeCell ref="R9:S9"/>
    <mergeCell ref="T9:U9"/>
    <mergeCell ref="F7:G9"/>
    <mergeCell ref="H7:U7"/>
    <mergeCell ref="V7:AC7"/>
    <mergeCell ref="AB2:AD2"/>
    <mergeCell ref="A3:AD3"/>
    <mergeCell ref="A6:B10"/>
    <mergeCell ref="C6:C10"/>
    <mergeCell ref="D6:E6"/>
    <mergeCell ref="F6:G6"/>
    <mergeCell ref="H6:T6"/>
    <mergeCell ref="V6:AC6"/>
    <mergeCell ref="AD6:AE6"/>
    <mergeCell ref="D7:E9"/>
    <mergeCell ref="AD7:AE9"/>
    <mergeCell ref="H8:M8"/>
    <mergeCell ref="N8:U8"/>
    <mergeCell ref="V8:Y8"/>
    <mergeCell ref="Z8:AA9"/>
    <mergeCell ref="AB8:AC9"/>
  </mergeCells>
  <printOptions horizontalCentered="1"/>
  <pageMargins left="0.70866141732283505" right="0.70866141732283505" top="1.5" bottom="0.23622047244094499" header="0.31496062992126" footer="0.31496062992126"/>
  <pageSetup paperSize="9" scale="52" orientation="landscape"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B1" workbookViewId="0">
      <selection activeCell="F4" sqref="F4:F7"/>
    </sheetView>
  </sheetViews>
  <sheetFormatPr defaultRowHeight="15"/>
  <cols>
    <col min="1" max="1" width="77.140625" customWidth="1"/>
    <col min="2" max="2" width="20.7109375" customWidth="1"/>
    <col min="3" max="3" width="20.140625" customWidth="1"/>
    <col min="6" max="6" width="91.42578125" customWidth="1"/>
  </cols>
  <sheetData>
    <row r="1" spans="1:6" ht="15.75">
      <c r="A1" s="206"/>
      <c r="B1" s="206"/>
      <c r="C1" s="247" t="s">
        <v>728</v>
      </c>
      <c r="D1" s="247"/>
    </row>
    <row r="2" spans="1:6" ht="18.75" customHeight="1">
      <c r="A2" s="886" t="s">
        <v>729</v>
      </c>
      <c r="B2" s="886"/>
      <c r="C2" s="886"/>
      <c r="D2" s="206"/>
    </row>
    <row r="3" spans="1:6" ht="15.75">
      <c r="A3" s="1064" t="s">
        <v>1404</v>
      </c>
      <c r="B3" s="1064"/>
      <c r="C3" s="1064"/>
      <c r="D3" s="206"/>
    </row>
    <row r="4" spans="1:6" ht="18.75">
      <c r="A4" s="298" t="s">
        <v>1436</v>
      </c>
      <c r="B4" s="298"/>
      <c r="C4" s="298"/>
      <c r="D4" s="206"/>
      <c r="F4" s="885"/>
    </row>
    <row r="5" spans="1:6" ht="21.75" customHeight="1">
      <c r="A5" s="6"/>
      <c r="B5" s="290"/>
      <c r="C5" s="291"/>
      <c r="D5" s="206"/>
      <c r="F5" s="557"/>
    </row>
    <row r="6" spans="1:6" ht="11.25" customHeight="1">
      <c r="A6" s="16"/>
      <c r="B6" s="306"/>
      <c r="C6" s="306"/>
      <c r="D6" s="206"/>
      <c r="F6" s="490"/>
    </row>
    <row r="7" spans="1:6" ht="15.75">
      <c r="A7" s="17" t="s">
        <v>748</v>
      </c>
      <c r="B7" s="299">
        <f>'ZZZ-PG1.DBF'!I1009</f>
        <v>0</v>
      </c>
      <c r="C7" s="299"/>
      <c r="D7" s="206"/>
      <c r="F7" s="206"/>
    </row>
    <row r="8" spans="1:6" ht="9.75" customHeight="1">
      <c r="A8" s="17"/>
      <c r="B8" s="299"/>
      <c r="C8" s="299"/>
      <c r="D8" s="206"/>
    </row>
    <row r="9" spans="1:6" ht="15.75">
      <c r="A9" s="17" t="s">
        <v>749</v>
      </c>
      <c r="B9" s="299">
        <f>'ZZZ-PG1.DBF'!I1010</f>
        <v>157276</v>
      </c>
      <c r="C9" s="299"/>
      <c r="D9" s="206"/>
    </row>
    <row r="10" spans="1:6" ht="8.25" customHeight="1">
      <c r="A10" s="17"/>
      <c r="B10" s="299"/>
      <c r="C10" s="299"/>
      <c r="D10" s="206"/>
    </row>
    <row r="11" spans="1:6" ht="15.75">
      <c r="A11" s="17" t="s">
        <v>771</v>
      </c>
      <c r="B11" s="299">
        <f>'ZZZ-PG1.DBF'!I1011</f>
        <v>0</v>
      </c>
      <c r="C11" s="299"/>
      <c r="D11" s="206"/>
    </row>
    <row r="12" spans="1:6" ht="8.25" customHeight="1">
      <c r="A12" s="17"/>
      <c r="B12" s="299"/>
      <c r="C12" s="299"/>
      <c r="D12" s="206"/>
    </row>
    <row r="13" spans="1:6">
      <c r="A13" s="307" t="s">
        <v>772</v>
      </c>
      <c r="B13" s="300">
        <f>'ZZZ-PG1.DBF'!I1012</f>
        <v>0</v>
      </c>
      <c r="C13" s="301">
        <f>B7+B9+B11+B13</f>
        <v>157276</v>
      </c>
      <c r="D13" s="206"/>
    </row>
    <row r="14" spans="1:6" ht="8.25" customHeight="1">
      <c r="A14" s="17"/>
      <c r="B14" s="299"/>
      <c r="C14" s="299"/>
      <c r="D14" s="206"/>
    </row>
    <row r="15" spans="1:6" ht="15.75">
      <c r="A15" s="308" t="s">
        <v>750</v>
      </c>
      <c r="B15" s="302"/>
      <c r="C15" s="302"/>
      <c r="D15" s="206"/>
    </row>
    <row r="16" spans="1:6" ht="10.5" customHeight="1">
      <c r="A16" s="17"/>
      <c r="B16" s="302"/>
      <c r="C16" s="302"/>
      <c r="D16" s="206"/>
    </row>
    <row r="17" spans="1:4" ht="15.75">
      <c r="A17" s="17" t="s">
        <v>751</v>
      </c>
      <c r="B17" s="299">
        <f>'ZZZ-PG1.DBF'!I1013</f>
        <v>52684</v>
      </c>
      <c r="C17" s="299"/>
      <c r="D17" s="206"/>
    </row>
    <row r="18" spans="1:4" ht="10.5" customHeight="1">
      <c r="A18" s="17"/>
      <c r="B18" s="299"/>
      <c r="C18" s="299"/>
      <c r="D18" s="206"/>
    </row>
    <row r="19" spans="1:4">
      <c r="A19" s="292" t="s">
        <v>752</v>
      </c>
      <c r="B19" s="299">
        <f>'ZZZ-PG1.DBF'!I1014</f>
        <v>209348</v>
      </c>
      <c r="C19" s="299"/>
      <c r="D19" s="206"/>
    </row>
    <row r="20" spans="1:4" ht="9" customHeight="1">
      <c r="A20" s="17"/>
      <c r="B20" s="299"/>
      <c r="C20" s="299"/>
      <c r="D20" s="206"/>
    </row>
    <row r="21" spans="1:4">
      <c r="A21" s="292" t="s">
        <v>753</v>
      </c>
      <c r="B21" s="299">
        <f>'ZZZ-PG1.DBF'!I1015</f>
        <v>0</v>
      </c>
      <c r="C21" s="299"/>
      <c r="D21" s="206"/>
    </row>
    <row r="22" spans="1:4" ht="8.25" customHeight="1">
      <c r="A22" s="17"/>
      <c r="B22" s="299"/>
      <c r="C22" s="299"/>
      <c r="D22" s="206"/>
    </row>
    <row r="23" spans="1:4" ht="15.75">
      <c r="A23" s="17" t="s">
        <v>773</v>
      </c>
      <c r="B23" s="299">
        <f>'ZZZ-PG1.DBF'!I1016</f>
        <v>0</v>
      </c>
      <c r="C23" s="299"/>
      <c r="D23" s="206"/>
    </row>
    <row r="24" spans="1:4" ht="9" customHeight="1">
      <c r="A24" s="17"/>
      <c r="B24" s="299"/>
      <c r="C24" s="299"/>
      <c r="D24" s="206"/>
    </row>
    <row r="25" spans="1:4">
      <c r="A25" s="307" t="s">
        <v>774</v>
      </c>
      <c r="B25" s="299">
        <f>'ZZZ-PG1.DBF'!I1017</f>
        <v>0</v>
      </c>
      <c r="C25" s="299"/>
      <c r="D25" s="206"/>
    </row>
    <row r="26" spans="1:4" ht="10.5" customHeight="1">
      <c r="A26" s="17"/>
      <c r="B26" s="299"/>
      <c r="C26" s="299"/>
      <c r="D26" s="206"/>
    </row>
    <row r="27" spans="1:4">
      <c r="A27" s="292" t="s">
        <v>775</v>
      </c>
      <c r="B27" s="300">
        <f>'ZZZ-PG1.DBF'!I1018</f>
        <v>0</v>
      </c>
      <c r="C27" s="303">
        <f>B17+B19+B21+B23+B25+B27</f>
        <v>262032</v>
      </c>
      <c r="D27" s="206"/>
    </row>
    <row r="28" spans="1:4" ht="10.5" customHeight="1">
      <c r="A28" s="17"/>
      <c r="B28" s="302"/>
      <c r="C28" s="304"/>
      <c r="D28" s="206"/>
    </row>
    <row r="29" spans="1:4" ht="15.75" thickBot="1">
      <c r="A29" s="293" t="s">
        <v>1437</v>
      </c>
      <c r="B29" s="302"/>
      <c r="C29" s="305">
        <f>C13-C27</f>
        <v>-104756</v>
      </c>
      <c r="D29" s="206"/>
    </row>
    <row r="30" spans="1:4" ht="9" customHeight="1" thickTop="1">
      <c r="A30" s="18"/>
      <c r="B30" s="309"/>
      <c r="C30" s="309"/>
      <c r="D30" s="206"/>
    </row>
    <row r="31" spans="1:4" ht="15.75">
      <c r="A31" s="157"/>
      <c r="B31" s="2"/>
      <c r="C31" s="2"/>
      <c r="D31" s="206"/>
    </row>
    <row r="32" spans="1:4">
      <c r="A32" s="206"/>
      <c r="B32" s="206"/>
      <c r="C32" s="206"/>
      <c r="D32" s="206"/>
    </row>
    <row r="33" spans="1:4">
      <c r="A33" s="212" t="s">
        <v>754</v>
      </c>
      <c r="B33" s="212" t="s">
        <v>33</v>
      </c>
      <c r="C33" s="206"/>
      <c r="D33" s="206"/>
    </row>
    <row r="34" spans="1:4" ht="15.75">
      <c r="A34" s="295" t="s">
        <v>359</v>
      </c>
      <c r="B34" s="295" t="s">
        <v>33</v>
      </c>
      <c r="C34" s="206"/>
      <c r="D34" s="206"/>
    </row>
    <row r="35" spans="1:4" ht="15.75">
      <c r="A35" s="296" t="s">
        <v>289</v>
      </c>
      <c r="B35" s="296" t="s">
        <v>33</v>
      </c>
      <c r="C35" s="206"/>
      <c r="D35" s="206"/>
    </row>
    <row r="36" spans="1:4" ht="15.75">
      <c r="A36" s="297" t="s">
        <v>152</v>
      </c>
      <c r="B36" s="297" t="s">
        <v>33</v>
      </c>
      <c r="C36" s="206"/>
      <c r="D36" s="206"/>
    </row>
    <row r="37" spans="1:4">
      <c r="A37" s="206"/>
      <c r="B37" s="206"/>
      <c r="C37" s="206"/>
      <c r="D37" s="206"/>
    </row>
    <row r="38" spans="1:4">
      <c r="A38" s="206"/>
      <c r="B38" s="206"/>
      <c r="C38" s="206"/>
      <c r="D38" s="206"/>
    </row>
  </sheetData>
  <mergeCells count="2">
    <mergeCell ref="A2:C2"/>
    <mergeCell ref="A3:C3"/>
  </mergeCells>
  <pageMargins left="0.7" right="0.7" top="1" bottom="0.75" header="0.3" footer="0.3"/>
  <pageSetup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46"/>
  <sheetViews>
    <sheetView topLeftCell="I1" workbookViewId="0">
      <selection activeCell="K13" sqref="K13:AA19"/>
    </sheetView>
  </sheetViews>
  <sheetFormatPr defaultRowHeight="15"/>
  <cols>
    <col min="1" max="1" width="38.7109375" style="206" customWidth="1"/>
    <col min="2" max="2" width="31.5703125" style="206" customWidth="1"/>
    <col min="3" max="3" width="20.42578125" style="206" bestFit="1" customWidth="1"/>
    <col min="4" max="4" width="11.85546875" style="206" customWidth="1"/>
    <col min="5" max="5" width="10.140625" style="206" customWidth="1"/>
    <col min="6" max="6" width="11.42578125" style="206" customWidth="1"/>
    <col min="7" max="7" width="10.5703125" style="206" customWidth="1"/>
    <col min="8" max="8" width="17.7109375" style="206" customWidth="1"/>
    <col min="9" max="9" width="3.5703125" style="206" customWidth="1"/>
    <col min="10" max="16384" width="9.140625" style="206"/>
  </cols>
  <sheetData>
    <row r="1" spans="1:16" ht="15.75">
      <c r="H1" s="247" t="s">
        <v>654</v>
      </c>
      <c r="I1" s="247"/>
      <c r="J1" s="247"/>
    </row>
    <row r="2" spans="1:16" ht="27.75">
      <c r="A2" s="1070" t="s">
        <v>497</v>
      </c>
      <c r="B2" s="1070"/>
      <c r="C2" s="1070"/>
      <c r="D2" s="1070"/>
      <c r="E2" s="1070"/>
      <c r="F2" s="1070"/>
      <c r="G2" s="1070"/>
      <c r="H2" s="1070"/>
      <c r="I2" s="814"/>
    </row>
    <row r="3" spans="1:16" ht="39.75" customHeight="1">
      <c r="A3" s="1071" t="s">
        <v>846</v>
      </c>
      <c r="B3" s="1071"/>
      <c r="C3" s="1071"/>
      <c r="D3" s="1071"/>
      <c r="E3" s="1071"/>
      <c r="F3" s="1071"/>
      <c r="G3" s="1071"/>
      <c r="H3" s="1071"/>
    </row>
    <row r="4" spans="1:16">
      <c r="A4" s="1072" t="s">
        <v>680</v>
      </c>
      <c r="B4" s="1072"/>
      <c r="C4" s="1072"/>
      <c r="D4" s="1072"/>
      <c r="E4" s="1072"/>
      <c r="F4" s="1072"/>
      <c r="G4" s="1072"/>
      <c r="H4" s="1072"/>
    </row>
    <row r="5" spans="1:16">
      <c r="A5" s="206" t="s">
        <v>33</v>
      </c>
    </row>
    <row r="6" spans="1:16">
      <c r="A6" s="206" t="s">
        <v>1404</v>
      </c>
    </row>
    <row r="7" spans="1:16">
      <c r="A7" s="206" t="s">
        <v>1385</v>
      </c>
    </row>
    <row r="10" spans="1:16">
      <c r="A10" s="1076" t="s">
        <v>498</v>
      </c>
      <c r="B10" s="1076" t="s">
        <v>499</v>
      </c>
      <c r="C10" s="217" t="s">
        <v>500</v>
      </c>
      <c r="D10" s="217" t="s">
        <v>380</v>
      </c>
      <c r="E10" s="217" t="s">
        <v>199</v>
      </c>
      <c r="F10" s="217" t="s">
        <v>495</v>
      </c>
      <c r="G10" s="217" t="s">
        <v>503</v>
      </c>
      <c r="H10" s="1076" t="s">
        <v>179</v>
      </c>
    </row>
    <row r="11" spans="1:16">
      <c r="A11" s="1077"/>
      <c r="B11" s="1077"/>
      <c r="C11" s="216" t="s">
        <v>501</v>
      </c>
      <c r="D11" s="216" t="s">
        <v>502</v>
      </c>
      <c r="E11" s="216" t="s">
        <v>502</v>
      </c>
      <c r="F11" s="216" t="s">
        <v>144</v>
      </c>
      <c r="G11" s="832" t="s">
        <v>144</v>
      </c>
      <c r="H11" s="1077"/>
    </row>
    <row r="12" spans="1:16" ht="15.75">
      <c r="A12" s="816"/>
      <c r="B12" s="816"/>
      <c r="C12" s="816" t="s">
        <v>33</v>
      </c>
      <c r="D12" s="816"/>
      <c r="E12" s="816"/>
      <c r="F12" s="816"/>
      <c r="G12" s="817"/>
      <c r="H12" s="818"/>
    </row>
    <row r="13" spans="1:16" ht="15.75">
      <c r="A13" s="1068" t="s">
        <v>504</v>
      </c>
      <c r="B13" s="1069"/>
      <c r="C13" s="818"/>
      <c r="D13" s="818"/>
      <c r="E13" s="818"/>
      <c r="F13" s="818"/>
      <c r="G13" s="817"/>
      <c r="H13" s="818"/>
    </row>
    <row r="14" spans="1:16" ht="15.75">
      <c r="A14" s="818"/>
      <c r="B14" s="818"/>
      <c r="C14" s="818"/>
      <c r="D14" s="818"/>
      <c r="E14" s="818"/>
      <c r="F14" s="818"/>
      <c r="G14" s="817"/>
      <c r="H14" s="818"/>
    </row>
    <row r="15" spans="1:16" ht="31.5" customHeight="1">
      <c r="A15" s="827" t="s">
        <v>1406</v>
      </c>
      <c r="B15" s="828" t="s">
        <v>1405</v>
      </c>
      <c r="C15" s="833" t="s">
        <v>1407</v>
      </c>
      <c r="D15" s="829">
        <v>603</v>
      </c>
      <c r="E15" s="829">
        <v>3</v>
      </c>
      <c r="F15" s="829">
        <v>1404</v>
      </c>
      <c r="G15" s="830">
        <v>22</v>
      </c>
      <c r="H15" s="858">
        <v>20622.240000000002</v>
      </c>
      <c r="K15" s="1075"/>
      <c r="L15" s="1075"/>
      <c r="M15" s="1075"/>
      <c r="N15" s="1075"/>
      <c r="O15" s="1075"/>
      <c r="P15" s="1075"/>
    </row>
    <row r="16" spans="1:16" ht="18.75">
      <c r="A16" s="818"/>
      <c r="B16" s="818"/>
      <c r="C16" s="818"/>
      <c r="D16" s="818"/>
      <c r="E16" s="818"/>
      <c r="F16" s="818"/>
      <c r="G16" s="817"/>
      <c r="H16" s="857"/>
      <c r="K16" s="1075"/>
      <c r="L16" s="1075"/>
      <c r="M16" s="1075"/>
      <c r="N16" s="1075"/>
      <c r="O16" s="1075"/>
      <c r="P16" s="1075"/>
    </row>
    <row r="17" spans="1:8" ht="15.75">
      <c r="A17" s="818"/>
      <c r="B17" s="818" t="s">
        <v>33</v>
      </c>
      <c r="C17" s="818"/>
      <c r="D17" s="818"/>
      <c r="E17" s="818"/>
      <c r="F17" s="818"/>
      <c r="G17" s="817"/>
      <c r="H17" s="856"/>
    </row>
    <row r="18" spans="1:8" ht="15.75">
      <c r="A18" s="818"/>
      <c r="B18" s="819" t="s">
        <v>505</v>
      </c>
      <c r="C18" s="818"/>
      <c r="D18" s="818"/>
      <c r="E18" s="818"/>
      <c r="F18" s="818"/>
      <c r="G18" s="817"/>
      <c r="H18" s="826">
        <v>20622.240000000002</v>
      </c>
    </row>
    <row r="19" spans="1:8" ht="15.75">
      <c r="A19" s="818"/>
      <c r="B19" s="818"/>
      <c r="C19" s="818"/>
      <c r="D19" s="818"/>
      <c r="E19" s="818"/>
      <c r="F19" s="818"/>
      <c r="G19" s="817"/>
      <c r="H19" s="818"/>
    </row>
    <row r="20" spans="1:8" ht="29.25" customHeight="1">
      <c r="A20" s="1073" t="s">
        <v>509</v>
      </c>
      <c r="B20" s="1074"/>
      <c r="C20" s="818"/>
      <c r="D20" s="818"/>
      <c r="E20" s="818"/>
      <c r="F20" s="818"/>
      <c r="G20" s="817"/>
      <c r="H20" s="818"/>
    </row>
    <row r="21" spans="1:8" ht="15.75">
      <c r="A21" s="818"/>
      <c r="B21" s="818"/>
      <c r="C21" s="818"/>
      <c r="D21" s="818"/>
      <c r="E21" s="818"/>
      <c r="F21" s="818"/>
      <c r="G21" s="817"/>
      <c r="H21" s="818"/>
    </row>
    <row r="22" spans="1:8" ht="15.75">
      <c r="A22" s="818"/>
      <c r="B22" s="818"/>
      <c r="C22" s="818"/>
      <c r="D22" s="818"/>
      <c r="E22" s="818"/>
      <c r="F22" s="818"/>
      <c r="G22" s="817"/>
      <c r="H22" s="818"/>
    </row>
    <row r="23" spans="1:8" ht="15.75">
      <c r="A23" s="818"/>
      <c r="B23" s="818"/>
      <c r="C23" s="818"/>
      <c r="D23" s="818"/>
      <c r="E23" s="818"/>
      <c r="F23" s="818"/>
      <c r="G23" s="817"/>
      <c r="H23" s="818"/>
    </row>
    <row r="24" spans="1:8" ht="15.75">
      <c r="A24" s="818"/>
      <c r="B24" s="820" t="s">
        <v>505</v>
      </c>
      <c r="C24" s="818"/>
      <c r="D24" s="818"/>
      <c r="E24" s="818"/>
      <c r="F24" s="818"/>
      <c r="G24" s="817"/>
      <c r="H24" s="821"/>
    </row>
    <row r="25" spans="1:8" ht="15.75">
      <c r="A25" s="818"/>
      <c r="B25" s="818"/>
      <c r="C25" s="818"/>
      <c r="D25" s="818"/>
      <c r="E25" s="818"/>
      <c r="F25" s="818"/>
      <c r="G25" s="817"/>
      <c r="H25" s="818"/>
    </row>
    <row r="26" spans="1:8" ht="15.75">
      <c r="A26" s="1068" t="s">
        <v>506</v>
      </c>
      <c r="B26" s="1069"/>
      <c r="C26" s="818"/>
      <c r="D26" s="818"/>
      <c r="E26" s="818"/>
      <c r="F26" s="818"/>
      <c r="G26" s="817"/>
      <c r="H26" s="818"/>
    </row>
    <row r="27" spans="1:8" ht="15.75">
      <c r="A27" s="818"/>
      <c r="B27" s="818"/>
      <c r="C27" s="818"/>
      <c r="D27" s="818"/>
      <c r="E27" s="818"/>
      <c r="F27" s="818"/>
      <c r="G27" s="817"/>
      <c r="H27" s="818"/>
    </row>
    <row r="28" spans="1:8" ht="15.75">
      <c r="A28" s="818"/>
      <c r="B28" s="818"/>
      <c r="C28" s="818"/>
      <c r="D28" s="818"/>
      <c r="E28" s="818"/>
      <c r="F28" s="818"/>
      <c r="G28" s="817"/>
      <c r="H28" s="818"/>
    </row>
    <row r="29" spans="1:8" ht="15.75">
      <c r="A29" s="818"/>
      <c r="B29" s="818"/>
      <c r="C29" s="818"/>
      <c r="D29" s="818"/>
      <c r="E29" s="818"/>
      <c r="F29" s="818"/>
      <c r="G29" s="817"/>
      <c r="H29" s="818"/>
    </row>
    <row r="30" spans="1:8" ht="15.75">
      <c r="A30" s="818"/>
      <c r="B30" s="820" t="s">
        <v>505</v>
      </c>
      <c r="C30" s="818"/>
      <c r="D30" s="818"/>
      <c r="E30" s="818"/>
      <c r="F30" s="818"/>
      <c r="G30" s="817"/>
      <c r="H30" s="821"/>
    </row>
    <row r="31" spans="1:8" ht="15.75">
      <c r="A31" s="818"/>
      <c r="B31" s="818"/>
      <c r="C31" s="818"/>
      <c r="D31" s="818"/>
      <c r="E31" s="818"/>
      <c r="F31" s="818"/>
      <c r="G31" s="817"/>
      <c r="H31" s="818"/>
    </row>
    <row r="32" spans="1:8" ht="15.75">
      <c r="A32" s="1068" t="s">
        <v>507</v>
      </c>
      <c r="B32" s="1069"/>
      <c r="C32" s="818"/>
      <c r="D32" s="818"/>
      <c r="E32" s="818"/>
      <c r="F32" s="818"/>
      <c r="G32" s="817"/>
      <c r="H32" s="818"/>
    </row>
    <row r="33" spans="1:8" ht="15.75">
      <c r="A33" s="818"/>
      <c r="B33" s="818"/>
      <c r="C33" s="818"/>
      <c r="D33" s="818"/>
      <c r="E33" s="818"/>
      <c r="F33" s="818"/>
      <c r="G33" s="817"/>
      <c r="H33" s="818"/>
    </row>
    <row r="34" spans="1:8" ht="15.75">
      <c r="A34" s="818"/>
      <c r="B34" s="818"/>
      <c r="C34" s="818"/>
      <c r="D34" s="818"/>
      <c r="E34" s="818"/>
      <c r="F34" s="818"/>
      <c r="G34" s="817"/>
      <c r="H34" s="818"/>
    </row>
    <row r="35" spans="1:8" ht="15.75">
      <c r="A35" s="818"/>
      <c r="B35" s="818"/>
      <c r="C35" s="818"/>
      <c r="D35" s="818"/>
      <c r="E35" s="818"/>
      <c r="F35" s="818"/>
      <c r="G35" s="817"/>
      <c r="H35" s="818"/>
    </row>
    <row r="36" spans="1:8" ht="15.75">
      <c r="A36" s="818"/>
      <c r="B36" s="820" t="s">
        <v>505</v>
      </c>
      <c r="C36" s="818"/>
      <c r="D36" s="818"/>
      <c r="E36" s="818"/>
      <c r="F36" s="818"/>
      <c r="G36" s="817"/>
      <c r="H36" s="821"/>
    </row>
    <row r="37" spans="1:8" ht="15.75">
      <c r="A37" s="818"/>
      <c r="B37" s="818"/>
      <c r="C37" s="818"/>
      <c r="D37" s="818"/>
      <c r="E37" s="818"/>
      <c r="F37" s="818"/>
      <c r="G37" s="817"/>
      <c r="H37" s="818"/>
    </row>
    <row r="38" spans="1:8" ht="16.5" thickBot="1">
      <c r="A38" s="822"/>
      <c r="B38" s="823" t="s">
        <v>508</v>
      </c>
      <c r="C38" s="822"/>
      <c r="D38" s="822"/>
      <c r="E38" s="822"/>
      <c r="F38" s="822"/>
      <c r="G38" s="824"/>
      <c r="H38" s="831">
        <v>20622.240000000002</v>
      </c>
    </row>
    <row r="39" spans="1:8" ht="15.75">
      <c r="A39" s="825"/>
      <c r="B39" s="817"/>
      <c r="C39" s="817"/>
      <c r="D39" s="817"/>
      <c r="E39" s="817"/>
      <c r="G39" s="817"/>
      <c r="H39" s="817"/>
    </row>
    <row r="40" spans="1:8">
      <c r="A40" s="1065" t="s">
        <v>1408</v>
      </c>
      <c r="B40" s="1065"/>
      <c r="C40" s="1065"/>
      <c r="D40" s="1065"/>
      <c r="E40" s="1065"/>
      <c r="F40" s="1065"/>
      <c r="G40" s="1065"/>
      <c r="H40" s="1065"/>
    </row>
    <row r="43" spans="1:8">
      <c r="D43" s="984" t="s">
        <v>1395</v>
      </c>
      <c r="E43" s="984"/>
      <c r="F43" s="984"/>
      <c r="G43" s="984"/>
    </row>
    <row r="44" spans="1:8" ht="15" customHeight="1">
      <c r="D44" s="1066" t="s">
        <v>359</v>
      </c>
      <c r="E44" s="1066"/>
      <c r="F44" s="1066"/>
      <c r="G44" s="1066"/>
      <c r="H44" s="1066"/>
    </row>
    <row r="45" spans="1:8">
      <c r="D45" s="984" t="s">
        <v>289</v>
      </c>
      <c r="E45" s="984"/>
      <c r="F45" s="984"/>
    </row>
    <row r="46" spans="1:8" ht="15" customHeight="1">
      <c r="D46" s="1067" t="s">
        <v>152</v>
      </c>
      <c r="E46" s="1067"/>
    </row>
  </sheetData>
  <mergeCells count="17">
    <mergeCell ref="K15:P15"/>
    <mergeCell ref="K16:P16"/>
    <mergeCell ref="A10:A11"/>
    <mergeCell ref="B10:B11"/>
    <mergeCell ref="H10:H11"/>
    <mergeCell ref="A26:B26"/>
    <mergeCell ref="A32:B32"/>
    <mergeCell ref="A13:B13"/>
    <mergeCell ref="A2:H2"/>
    <mergeCell ref="A3:H3"/>
    <mergeCell ref="A4:H4"/>
    <mergeCell ref="A20:B20"/>
    <mergeCell ref="A40:H40"/>
    <mergeCell ref="D44:H44"/>
    <mergeCell ref="D45:F45"/>
    <mergeCell ref="D46:E46"/>
    <mergeCell ref="D43:G43"/>
  </mergeCells>
  <printOptions horizontalCentered="1"/>
  <pageMargins left="0.25" right="0.25" top="0.94488188976377996" bottom="0.23622047244094499" header="0.31496062992126" footer="0.31496062992126"/>
  <pageSetup paperSize="9" scale="66" orientation="landscape" r:id="rId1"/>
  <headerFooter>
    <oddFooter>&amp;C&amp;P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9"/>
  <sheetViews>
    <sheetView topLeftCell="D3" workbookViewId="0">
      <selection activeCell="J9" sqref="J9:Q20"/>
    </sheetView>
  </sheetViews>
  <sheetFormatPr defaultRowHeight="15"/>
  <cols>
    <col min="1" max="1" width="24.28515625" style="206" customWidth="1"/>
    <col min="2" max="2" width="45.140625" style="206" customWidth="1"/>
    <col min="3" max="3" width="12.42578125" style="206" customWidth="1"/>
    <col min="4" max="4" width="16.42578125" style="206" customWidth="1"/>
    <col min="5" max="5" width="22.5703125" style="206" customWidth="1"/>
    <col min="6" max="7" width="13.42578125" style="206" customWidth="1"/>
    <col min="8" max="8" width="20.7109375" style="206" customWidth="1"/>
    <col min="9" max="9" width="3.140625" style="206" customWidth="1"/>
    <col min="10" max="15" width="9.140625" style="206"/>
    <col min="16" max="16" width="10.85546875" style="206" customWidth="1"/>
    <col min="17" max="16384" width="9.140625" style="206"/>
  </cols>
  <sheetData>
    <row r="1" spans="1:16" ht="15.75">
      <c r="H1" s="247" t="s">
        <v>755</v>
      </c>
      <c r="I1" s="834"/>
      <c r="J1" s="834"/>
    </row>
    <row r="3" spans="1:16" ht="27">
      <c r="A3" s="1070" t="s">
        <v>510</v>
      </c>
      <c r="B3" s="1070"/>
      <c r="C3" s="1070"/>
      <c r="D3" s="1070"/>
      <c r="E3" s="1070"/>
      <c r="F3" s="1070"/>
      <c r="G3" s="1070"/>
      <c r="H3" s="1070"/>
    </row>
    <row r="4" spans="1:16">
      <c r="A4" s="1072" t="s">
        <v>511</v>
      </c>
      <c r="B4" s="1072"/>
      <c r="C4" s="1072"/>
      <c r="D4" s="1072"/>
      <c r="E4" s="1072"/>
      <c r="F4" s="1072"/>
      <c r="G4" s="1072"/>
      <c r="H4" s="1072"/>
    </row>
    <row r="6" spans="1:16">
      <c r="A6" s="206" t="s">
        <v>1404</v>
      </c>
    </row>
    <row r="7" spans="1:16">
      <c r="A7" s="206" t="s">
        <v>1385</v>
      </c>
    </row>
    <row r="8" spans="1:16">
      <c r="H8" s="413" t="s">
        <v>7</v>
      </c>
    </row>
    <row r="9" spans="1:16">
      <c r="A9" s="217" t="s">
        <v>498</v>
      </c>
      <c r="B9" s="217" t="s">
        <v>512</v>
      </c>
      <c r="C9" s="217" t="s">
        <v>380</v>
      </c>
      <c r="D9" s="217" t="s">
        <v>199</v>
      </c>
      <c r="E9" s="217" t="s">
        <v>495</v>
      </c>
      <c r="F9" s="217" t="s">
        <v>503</v>
      </c>
      <c r="G9" s="217" t="s">
        <v>112</v>
      </c>
      <c r="H9" s="217" t="s">
        <v>514</v>
      </c>
    </row>
    <row r="10" spans="1:16">
      <c r="A10" s="292"/>
      <c r="B10" s="292"/>
      <c r="C10" s="216" t="s">
        <v>502</v>
      </c>
      <c r="D10" s="216" t="s">
        <v>502</v>
      </c>
      <c r="E10" s="216" t="s">
        <v>144</v>
      </c>
      <c r="F10" s="216" t="s">
        <v>144</v>
      </c>
      <c r="G10" s="216" t="s">
        <v>513</v>
      </c>
      <c r="H10" s="216" t="s">
        <v>515</v>
      </c>
    </row>
    <row r="11" spans="1:16">
      <c r="A11" s="815"/>
      <c r="B11" s="815"/>
      <c r="C11" s="815"/>
      <c r="D11" s="815"/>
      <c r="E11" s="815"/>
      <c r="F11" s="815"/>
      <c r="G11" s="815"/>
      <c r="H11" s="815"/>
    </row>
    <row r="12" spans="1:16" ht="18.75">
      <c r="A12" s="1078" t="s">
        <v>504</v>
      </c>
      <c r="B12" s="1079"/>
      <c r="C12" s="835"/>
      <c r="D12" s="835"/>
      <c r="E12" s="835"/>
      <c r="F12" s="835"/>
      <c r="G12" s="835"/>
      <c r="H12" s="835"/>
      <c r="K12" s="1075"/>
      <c r="L12" s="1075"/>
      <c r="M12" s="1075"/>
      <c r="N12" s="1075"/>
      <c r="O12" s="1075"/>
      <c r="P12" s="1075"/>
    </row>
    <row r="13" spans="1:16" ht="18.75">
      <c r="A13" s="818"/>
      <c r="B13" s="818"/>
      <c r="C13" s="292"/>
      <c r="D13" s="292"/>
      <c r="E13" s="292"/>
      <c r="F13" s="292"/>
      <c r="G13" s="292"/>
      <c r="H13" s="292"/>
      <c r="K13" s="1075"/>
      <c r="L13" s="1075"/>
      <c r="M13" s="1075"/>
      <c r="N13" s="1075"/>
      <c r="O13" s="1075"/>
      <c r="P13" s="1075"/>
    </row>
    <row r="14" spans="1:16" ht="15.75">
      <c r="A14" s="818"/>
      <c r="B14" s="818"/>
      <c r="C14" s="292"/>
      <c r="D14" s="292"/>
      <c r="E14" s="292"/>
      <c r="F14" s="292"/>
      <c r="G14" s="292"/>
      <c r="H14" s="292"/>
    </row>
    <row r="15" spans="1:16" ht="15.75">
      <c r="A15" s="818"/>
      <c r="B15" s="818"/>
      <c r="C15" s="292"/>
      <c r="D15" s="292"/>
      <c r="E15" s="292"/>
      <c r="F15" s="292"/>
      <c r="G15" s="292"/>
      <c r="H15" s="292"/>
    </row>
    <row r="16" spans="1:16" ht="15.75">
      <c r="A16" s="818"/>
      <c r="B16" s="818" t="s">
        <v>33</v>
      </c>
      <c r="C16" s="292"/>
      <c r="D16" s="292"/>
      <c r="E16" s="292"/>
      <c r="F16" s="292"/>
      <c r="G16" s="292"/>
      <c r="H16" s="292"/>
    </row>
    <row r="17" spans="1:8" ht="16.5" thickBot="1">
      <c r="A17" s="818"/>
      <c r="B17" s="819" t="s">
        <v>505</v>
      </c>
      <c r="C17" s="836"/>
      <c r="D17" s="836"/>
      <c r="E17" s="836"/>
      <c r="F17" s="836"/>
      <c r="G17" s="836"/>
      <c r="H17" s="836"/>
    </row>
    <row r="18" spans="1:8" ht="16.5" thickTop="1">
      <c r="A18" s="818"/>
      <c r="B18" s="818"/>
      <c r="C18" s="292"/>
      <c r="D18" s="292"/>
      <c r="E18" s="292"/>
      <c r="F18" s="292"/>
      <c r="G18" s="292"/>
      <c r="H18" s="292"/>
    </row>
    <row r="19" spans="1:8" ht="15.75">
      <c r="A19" s="1068" t="s">
        <v>509</v>
      </c>
      <c r="B19" s="1069"/>
      <c r="C19" s="292"/>
      <c r="D19" s="292"/>
      <c r="E19" s="292"/>
      <c r="F19" s="292"/>
      <c r="G19" s="292"/>
      <c r="H19" s="292"/>
    </row>
    <row r="20" spans="1:8" ht="15.75">
      <c r="A20" s="818"/>
      <c r="B20" s="818"/>
      <c r="C20" s="292"/>
      <c r="D20" s="292"/>
      <c r="E20" s="292"/>
      <c r="F20" s="292"/>
      <c r="G20" s="292"/>
      <c r="H20" s="292"/>
    </row>
    <row r="21" spans="1:8" ht="15.75">
      <c r="A21" s="818"/>
      <c r="B21" s="818"/>
      <c r="C21" s="292"/>
      <c r="D21" s="292"/>
      <c r="E21" s="292"/>
      <c r="F21" s="292"/>
      <c r="G21" s="292"/>
      <c r="H21" s="292"/>
    </row>
    <row r="22" spans="1:8" ht="15.75">
      <c r="A22" s="818"/>
      <c r="B22" s="818"/>
      <c r="C22" s="292"/>
      <c r="D22" s="292"/>
      <c r="E22" s="292"/>
      <c r="F22" s="292"/>
      <c r="G22" s="292"/>
      <c r="H22" s="292"/>
    </row>
    <row r="23" spans="1:8" ht="16.5" thickBot="1">
      <c r="A23" s="818"/>
      <c r="B23" s="820" t="s">
        <v>505</v>
      </c>
      <c r="C23" s="836"/>
      <c r="D23" s="836"/>
      <c r="E23" s="836"/>
      <c r="F23" s="836"/>
      <c r="G23" s="836"/>
      <c r="H23" s="836"/>
    </row>
    <row r="24" spans="1:8" ht="16.5" thickTop="1">
      <c r="A24" s="818"/>
      <c r="B24" s="818"/>
      <c r="C24" s="292"/>
      <c r="D24" s="292"/>
      <c r="E24" s="292"/>
      <c r="F24" s="292"/>
      <c r="G24" s="292"/>
      <c r="H24" s="292"/>
    </row>
    <row r="25" spans="1:8" ht="15.75">
      <c r="A25" s="1068" t="s">
        <v>516</v>
      </c>
      <c r="B25" s="1069"/>
      <c r="C25" s="292"/>
      <c r="D25" s="292"/>
      <c r="E25" s="292"/>
      <c r="F25" s="292"/>
      <c r="G25" s="292"/>
      <c r="H25" s="292"/>
    </row>
    <row r="26" spans="1:8" ht="15.75">
      <c r="A26" s="818" t="s">
        <v>1409</v>
      </c>
      <c r="B26" s="818" t="s">
        <v>1411</v>
      </c>
      <c r="C26" s="838">
        <v>3</v>
      </c>
      <c r="D26" s="216">
        <v>2</v>
      </c>
      <c r="E26" s="216" t="s">
        <v>1412</v>
      </c>
      <c r="F26" s="216">
        <v>22</v>
      </c>
      <c r="G26" s="292"/>
      <c r="H26" s="839">
        <v>22800</v>
      </c>
    </row>
    <row r="27" spans="1:8" ht="15.75">
      <c r="A27" s="818" t="s">
        <v>1410</v>
      </c>
      <c r="B27" s="818" t="s">
        <v>1411</v>
      </c>
      <c r="C27" s="838">
        <v>3</v>
      </c>
      <c r="D27" s="216">
        <v>2</v>
      </c>
      <c r="E27" s="216" t="s">
        <v>1412</v>
      </c>
      <c r="F27" s="216">
        <v>22</v>
      </c>
      <c r="G27" s="292"/>
      <c r="H27" s="839">
        <v>18000</v>
      </c>
    </row>
    <row r="28" spans="1:8" ht="15.75">
      <c r="A28" s="818"/>
      <c r="B28" s="818"/>
      <c r="C28" s="292"/>
      <c r="D28" s="292"/>
      <c r="E28" s="292"/>
      <c r="F28" s="292"/>
      <c r="G28" s="292"/>
      <c r="H28" s="292"/>
    </row>
    <row r="29" spans="1:8" ht="16.5" thickBot="1">
      <c r="A29" s="818"/>
      <c r="B29" s="820" t="s">
        <v>505</v>
      </c>
      <c r="C29" s="836"/>
      <c r="D29" s="836"/>
      <c r="E29" s="836"/>
      <c r="F29" s="836"/>
      <c r="G29" s="836"/>
      <c r="H29" s="840">
        <v>40800</v>
      </c>
    </row>
    <row r="30" spans="1:8" ht="16.5" thickTop="1">
      <c r="A30" s="818"/>
      <c r="B30" s="818"/>
      <c r="C30" s="292"/>
      <c r="D30" s="292"/>
      <c r="E30" s="292"/>
      <c r="F30" s="292"/>
      <c r="G30" s="292"/>
      <c r="H30" s="292"/>
    </row>
    <row r="31" spans="1:8" ht="16.5" thickBot="1">
      <c r="A31" s="822"/>
      <c r="B31" s="823" t="s">
        <v>517</v>
      </c>
      <c r="C31" s="837"/>
      <c r="D31" s="837"/>
      <c r="E31" s="837"/>
      <c r="F31" s="837"/>
      <c r="G31" s="837"/>
      <c r="H31" s="841">
        <v>40800</v>
      </c>
    </row>
    <row r="34" spans="5:7">
      <c r="E34" s="206" t="s">
        <v>33</v>
      </c>
      <c r="F34" s="206" t="s">
        <v>33</v>
      </c>
      <c r="G34" s="206" t="s">
        <v>33</v>
      </c>
    </row>
    <row r="36" spans="5:7">
      <c r="E36" s="842" t="s">
        <v>1413</v>
      </c>
    </row>
    <row r="37" spans="5:7" ht="15.75">
      <c r="E37" s="295" t="s">
        <v>359</v>
      </c>
    </row>
    <row r="38" spans="5:7">
      <c r="E38" s="9" t="s">
        <v>289</v>
      </c>
    </row>
    <row r="39" spans="5:7" ht="15.75">
      <c r="E39" s="297" t="s">
        <v>152</v>
      </c>
    </row>
  </sheetData>
  <mergeCells count="7">
    <mergeCell ref="A19:B19"/>
    <mergeCell ref="A25:B25"/>
    <mergeCell ref="K12:P12"/>
    <mergeCell ref="K13:P13"/>
    <mergeCell ref="A3:H3"/>
    <mergeCell ref="A4:H4"/>
    <mergeCell ref="A12:B12"/>
  </mergeCells>
  <printOptions horizontalCentered="1"/>
  <pageMargins left="0.70866141732283472" right="0.70866141732283472" top="0.94488188976377963" bottom="0.23622047244094491" header="0.31496062992125984" footer="0.31496062992125984"/>
  <pageSetup paperSize="9" scale="74" orientation="landscape"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8"/>
  <sheetViews>
    <sheetView topLeftCell="C1" workbookViewId="0">
      <selection sqref="A1:L41"/>
    </sheetView>
  </sheetViews>
  <sheetFormatPr defaultRowHeight="15"/>
  <cols>
    <col min="1" max="1" width="5.5703125" style="15" customWidth="1"/>
    <col min="2" max="2" width="9.7109375" style="15" customWidth="1"/>
    <col min="3" max="3" width="16.85546875" style="15" customWidth="1"/>
    <col min="4" max="4" width="7.42578125" style="15" customWidth="1"/>
    <col min="5" max="5" width="12.140625" style="15" customWidth="1"/>
    <col min="6" max="6" width="8.85546875" style="15" customWidth="1"/>
    <col min="7" max="7" width="17.28515625" style="15" customWidth="1"/>
    <col min="8" max="8" width="21.28515625" style="15" customWidth="1"/>
    <col min="9" max="9" width="9.85546875" style="15" customWidth="1"/>
    <col min="10" max="10" width="16.7109375" style="15" customWidth="1"/>
    <col min="11" max="11" width="12" style="15" bestFit="1" customWidth="1"/>
    <col min="12" max="12" width="18.7109375" style="15" customWidth="1"/>
    <col min="13" max="13" width="4.5703125" style="15" customWidth="1"/>
    <col min="14" max="256" width="9.140625" style="15"/>
    <col min="257" max="257" width="5.5703125" style="15" customWidth="1"/>
    <col min="258" max="258" width="9.7109375" style="15" customWidth="1"/>
    <col min="259" max="259" width="16.85546875" style="15" customWidth="1"/>
    <col min="260" max="260" width="7.42578125" style="15" customWidth="1"/>
    <col min="261" max="261" width="12.140625" style="15" customWidth="1"/>
    <col min="262" max="262" width="8.85546875" style="15" customWidth="1"/>
    <col min="263" max="263" width="17.28515625" style="15" customWidth="1"/>
    <col min="264" max="264" width="19.7109375" style="15" customWidth="1"/>
    <col min="265" max="265" width="9.85546875" style="15" customWidth="1"/>
    <col min="266" max="266" width="16.7109375" style="15" customWidth="1"/>
    <col min="267" max="267" width="12" style="15" bestFit="1" customWidth="1"/>
    <col min="268" max="268" width="18.7109375" style="15" customWidth="1"/>
    <col min="269" max="512" width="9.140625" style="15"/>
    <col min="513" max="513" width="5.5703125" style="15" customWidth="1"/>
    <col min="514" max="514" width="9.7109375" style="15" customWidth="1"/>
    <col min="515" max="515" width="16.85546875" style="15" customWidth="1"/>
    <col min="516" max="516" width="7.42578125" style="15" customWidth="1"/>
    <col min="517" max="517" width="12.140625" style="15" customWidth="1"/>
    <col min="518" max="518" width="8.85546875" style="15" customWidth="1"/>
    <col min="519" max="519" width="17.28515625" style="15" customWidth="1"/>
    <col min="520" max="520" width="19.7109375" style="15" customWidth="1"/>
    <col min="521" max="521" width="9.85546875" style="15" customWidth="1"/>
    <col min="522" max="522" width="16.7109375" style="15" customWidth="1"/>
    <col min="523" max="523" width="12" style="15" bestFit="1" customWidth="1"/>
    <col min="524" max="524" width="18.7109375" style="15" customWidth="1"/>
    <col min="525" max="768" width="9.140625" style="15"/>
    <col min="769" max="769" width="5.5703125" style="15" customWidth="1"/>
    <col min="770" max="770" width="9.7109375" style="15" customWidth="1"/>
    <col min="771" max="771" width="16.85546875" style="15" customWidth="1"/>
    <col min="772" max="772" width="7.42578125" style="15" customWidth="1"/>
    <col min="773" max="773" width="12.140625" style="15" customWidth="1"/>
    <col min="774" max="774" width="8.85546875" style="15" customWidth="1"/>
    <col min="775" max="775" width="17.28515625" style="15" customWidth="1"/>
    <col min="776" max="776" width="19.7109375" style="15" customWidth="1"/>
    <col min="777" max="777" width="9.85546875" style="15" customWidth="1"/>
    <col min="778" max="778" width="16.7109375" style="15" customWidth="1"/>
    <col min="779" max="779" width="12" style="15" bestFit="1" customWidth="1"/>
    <col min="780" max="780" width="18.7109375" style="15" customWidth="1"/>
    <col min="781" max="1024" width="9.140625" style="15"/>
    <col min="1025" max="1025" width="5.5703125" style="15" customWidth="1"/>
    <col min="1026" max="1026" width="9.7109375" style="15" customWidth="1"/>
    <col min="1027" max="1027" width="16.85546875" style="15" customWidth="1"/>
    <col min="1028" max="1028" width="7.42578125" style="15" customWidth="1"/>
    <col min="1029" max="1029" width="12.140625" style="15" customWidth="1"/>
    <col min="1030" max="1030" width="8.85546875" style="15" customWidth="1"/>
    <col min="1031" max="1031" width="17.28515625" style="15" customWidth="1"/>
    <col min="1032" max="1032" width="19.7109375" style="15" customWidth="1"/>
    <col min="1033" max="1033" width="9.85546875" style="15" customWidth="1"/>
    <col min="1034" max="1034" width="16.7109375" style="15" customWidth="1"/>
    <col min="1035" max="1035" width="12" style="15" bestFit="1" customWidth="1"/>
    <col min="1036" max="1036" width="18.7109375" style="15" customWidth="1"/>
    <col min="1037" max="1280" width="9.140625" style="15"/>
    <col min="1281" max="1281" width="5.5703125" style="15" customWidth="1"/>
    <col min="1282" max="1282" width="9.7109375" style="15" customWidth="1"/>
    <col min="1283" max="1283" width="16.85546875" style="15" customWidth="1"/>
    <col min="1284" max="1284" width="7.42578125" style="15" customWidth="1"/>
    <col min="1285" max="1285" width="12.140625" style="15" customWidth="1"/>
    <col min="1286" max="1286" width="8.85546875" style="15" customWidth="1"/>
    <col min="1287" max="1287" width="17.28515625" style="15" customWidth="1"/>
    <col min="1288" max="1288" width="19.7109375" style="15" customWidth="1"/>
    <col min="1289" max="1289" width="9.85546875" style="15" customWidth="1"/>
    <col min="1290" max="1290" width="16.7109375" style="15" customWidth="1"/>
    <col min="1291" max="1291" width="12" style="15" bestFit="1" customWidth="1"/>
    <col min="1292" max="1292" width="18.7109375" style="15" customWidth="1"/>
    <col min="1293" max="1536" width="9.140625" style="15"/>
    <col min="1537" max="1537" width="5.5703125" style="15" customWidth="1"/>
    <col min="1538" max="1538" width="9.7109375" style="15" customWidth="1"/>
    <col min="1539" max="1539" width="16.85546875" style="15" customWidth="1"/>
    <col min="1540" max="1540" width="7.42578125" style="15" customWidth="1"/>
    <col min="1541" max="1541" width="12.140625" style="15" customWidth="1"/>
    <col min="1542" max="1542" width="8.85546875" style="15" customWidth="1"/>
    <col min="1543" max="1543" width="17.28515625" style="15" customWidth="1"/>
    <col min="1544" max="1544" width="19.7109375" style="15" customWidth="1"/>
    <col min="1545" max="1545" width="9.85546875" style="15" customWidth="1"/>
    <col min="1546" max="1546" width="16.7109375" style="15" customWidth="1"/>
    <col min="1547" max="1547" width="12" style="15" bestFit="1" customWidth="1"/>
    <col min="1548" max="1548" width="18.7109375" style="15" customWidth="1"/>
    <col min="1549" max="1792" width="9.140625" style="15"/>
    <col min="1793" max="1793" width="5.5703125" style="15" customWidth="1"/>
    <col min="1794" max="1794" width="9.7109375" style="15" customWidth="1"/>
    <col min="1795" max="1795" width="16.85546875" style="15" customWidth="1"/>
    <col min="1796" max="1796" width="7.42578125" style="15" customWidth="1"/>
    <col min="1797" max="1797" width="12.140625" style="15" customWidth="1"/>
    <col min="1798" max="1798" width="8.85546875" style="15" customWidth="1"/>
    <col min="1799" max="1799" width="17.28515625" style="15" customWidth="1"/>
    <col min="1800" max="1800" width="19.7109375" style="15" customWidth="1"/>
    <col min="1801" max="1801" width="9.85546875" style="15" customWidth="1"/>
    <col min="1802" max="1802" width="16.7109375" style="15" customWidth="1"/>
    <col min="1803" max="1803" width="12" style="15" bestFit="1" customWidth="1"/>
    <col min="1804" max="1804" width="18.7109375" style="15" customWidth="1"/>
    <col min="1805" max="2048" width="9.140625" style="15"/>
    <col min="2049" max="2049" width="5.5703125" style="15" customWidth="1"/>
    <col min="2050" max="2050" width="9.7109375" style="15" customWidth="1"/>
    <col min="2051" max="2051" width="16.85546875" style="15" customWidth="1"/>
    <col min="2052" max="2052" width="7.42578125" style="15" customWidth="1"/>
    <col min="2053" max="2053" width="12.140625" style="15" customWidth="1"/>
    <col min="2054" max="2054" width="8.85546875" style="15" customWidth="1"/>
    <col min="2055" max="2055" width="17.28515625" style="15" customWidth="1"/>
    <col min="2056" max="2056" width="19.7109375" style="15" customWidth="1"/>
    <col min="2057" max="2057" width="9.85546875" style="15" customWidth="1"/>
    <col min="2058" max="2058" width="16.7109375" style="15" customWidth="1"/>
    <col min="2059" max="2059" width="12" style="15" bestFit="1" customWidth="1"/>
    <col min="2060" max="2060" width="18.7109375" style="15" customWidth="1"/>
    <col min="2061" max="2304" width="9.140625" style="15"/>
    <col min="2305" max="2305" width="5.5703125" style="15" customWidth="1"/>
    <col min="2306" max="2306" width="9.7109375" style="15" customWidth="1"/>
    <col min="2307" max="2307" width="16.85546875" style="15" customWidth="1"/>
    <col min="2308" max="2308" width="7.42578125" style="15" customWidth="1"/>
    <col min="2309" max="2309" width="12.140625" style="15" customWidth="1"/>
    <col min="2310" max="2310" width="8.85546875" style="15" customWidth="1"/>
    <col min="2311" max="2311" width="17.28515625" style="15" customWidth="1"/>
    <col min="2312" max="2312" width="19.7109375" style="15" customWidth="1"/>
    <col min="2313" max="2313" width="9.85546875" style="15" customWidth="1"/>
    <col min="2314" max="2314" width="16.7109375" style="15" customWidth="1"/>
    <col min="2315" max="2315" width="12" style="15" bestFit="1" customWidth="1"/>
    <col min="2316" max="2316" width="18.7109375" style="15" customWidth="1"/>
    <col min="2317" max="2560" width="9.140625" style="15"/>
    <col min="2561" max="2561" width="5.5703125" style="15" customWidth="1"/>
    <col min="2562" max="2562" width="9.7109375" style="15" customWidth="1"/>
    <col min="2563" max="2563" width="16.85546875" style="15" customWidth="1"/>
    <col min="2564" max="2564" width="7.42578125" style="15" customWidth="1"/>
    <col min="2565" max="2565" width="12.140625" style="15" customWidth="1"/>
    <col min="2566" max="2566" width="8.85546875" style="15" customWidth="1"/>
    <col min="2567" max="2567" width="17.28515625" style="15" customWidth="1"/>
    <col min="2568" max="2568" width="19.7109375" style="15" customWidth="1"/>
    <col min="2569" max="2569" width="9.85546875" style="15" customWidth="1"/>
    <col min="2570" max="2570" width="16.7109375" style="15" customWidth="1"/>
    <col min="2571" max="2571" width="12" style="15" bestFit="1" customWidth="1"/>
    <col min="2572" max="2572" width="18.7109375" style="15" customWidth="1"/>
    <col min="2573" max="2816" width="9.140625" style="15"/>
    <col min="2817" max="2817" width="5.5703125" style="15" customWidth="1"/>
    <col min="2818" max="2818" width="9.7109375" style="15" customWidth="1"/>
    <col min="2819" max="2819" width="16.85546875" style="15" customWidth="1"/>
    <col min="2820" max="2820" width="7.42578125" style="15" customWidth="1"/>
    <col min="2821" max="2821" width="12.140625" style="15" customWidth="1"/>
    <col min="2822" max="2822" width="8.85546875" style="15" customWidth="1"/>
    <col min="2823" max="2823" width="17.28515625" style="15" customWidth="1"/>
    <col min="2824" max="2824" width="19.7109375" style="15" customWidth="1"/>
    <col min="2825" max="2825" width="9.85546875" style="15" customWidth="1"/>
    <col min="2826" max="2826" width="16.7109375" style="15" customWidth="1"/>
    <col min="2827" max="2827" width="12" style="15" bestFit="1" customWidth="1"/>
    <col min="2828" max="2828" width="18.7109375" style="15" customWidth="1"/>
    <col min="2829" max="3072" width="9.140625" style="15"/>
    <col min="3073" max="3073" width="5.5703125" style="15" customWidth="1"/>
    <col min="3074" max="3074" width="9.7109375" style="15" customWidth="1"/>
    <col min="3075" max="3075" width="16.85546875" style="15" customWidth="1"/>
    <col min="3076" max="3076" width="7.42578125" style="15" customWidth="1"/>
    <col min="3077" max="3077" width="12.140625" style="15" customWidth="1"/>
    <col min="3078" max="3078" width="8.85546875" style="15" customWidth="1"/>
    <col min="3079" max="3079" width="17.28515625" style="15" customWidth="1"/>
    <col min="3080" max="3080" width="19.7109375" style="15" customWidth="1"/>
    <col min="3081" max="3081" width="9.85546875" style="15" customWidth="1"/>
    <col min="3082" max="3082" width="16.7109375" style="15" customWidth="1"/>
    <col min="3083" max="3083" width="12" style="15" bestFit="1" customWidth="1"/>
    <col min="3084" max="3084" width="18.7109375" style="15" customWidth="1"/>
    <col min="3085" max="3328" width="9.140625" style="15"/>
    <col min="3329" max="3329" width="5.5703125" style="15" customWidth="1"/>
    <col min="3330" max="3330" width="9.7109375" style="15" customWidth="1"/>
    <col min="3331" max="3331" width="16.85546875" style="15" customWidth="1"/>
    <col min="3332" max="3332" width="7.42578125" style="15" customWidth="1"/>
    <col min="3333" max="3333" width="12.140625" style="15" customWidth="1"/>
    <col min="3334" max="3334" width="8.85546875" style="15" customWidth="1"/>
    <col min="3335" max="3335" width="17.28515625" style="15" customWidth="1"/>
    <col min="3336" max="3336" width="19.7109375" style="15" customWidth="1"/>
    <col min="3337" max="3337" width="9.85546875" style="15" customWidth="1"/>
    <col min="3338" max="3338" width="16.7109375" style="15" customWidth="1"/>
    <col min="3339" max="3339" width="12" style="15" bestFit="1" customWidth="1"/>
    <col min="3340" max="3340" width="18.7109375" style="15" customWidth="1"/>
    <col min="3341" max="3584" width="9.140625" style="15"/>
    <col min="3585" max="3585" width="5.5703125" style="15" customWidth="1"/>
    <col min="3586" max="3586" width="9.7109375" style="15" customWidth="1"/>
    <col min="3587" max="3587" width="16.85546875" style="15" customWidth="1"/>
    <col min="3588" max="3588" width="7.42578125" style="15" customWidth="1"/>
    <col min="3589" max="3589" width="12.140625" style="15" customWidth="1"/>
    <col min="3590" max="3590" width="8.85546875" style="15" customWidth="1"/>
    <col min="3591" max="3591" width="17.28515625" style="15" customWidth="1"/>
    <col min="3592" max="3592" width="19.7109375" style="15" customWidth="1"/>
    <col min="3593" max="3593" width="9.85546875" style="15" customWidth="1"/>
    <col min="3594" max="3594" width="16.7109375" style="15" customWidth="1"/>
    <col min="3595" max="3595" width="12" style="15" bestFit="1" customWidth="1"/>
    <col min="3596" max="3596" width="18.7109375" style="15" customWidth="1"/>
    <col min="3597" max="3840" width="9.140625" style="15"/>
    <col min="3841" max="3841" width="5.5703125" style="15" customWidth="1"/>
    <col min="3842" max="3842" width="9.7109375" style="15" customWidth="1"/>
    <col min="3843" max="3843" width="16.85546875" style="15" customWidth="1"/>
    <col min="3844" max="3844" width="7.42578125" style="15" customWidth="1"/>
    <col min="3845" max="3845" width="12.140625" style="15" customWidth="1"/>
    <col min="3846" max="3846" width="8.85546875" style="15" customWidth="1"/>
    <col min="3847" max="3847" width="17.28515625" style="15" customWidth="1"/>
    <col min="3848" max="3848" width="19.7109375" style="15" customWidth="1"/>
    <col min="3849" max="3849" width="9.85546875" style="15" customWidth="1"/>
    <col min="3850" max="3850" width="16.7109375" style="15" customWidth="1"/>
    <col min="3851" max="3851" width="12" style="15" bestFit="1" customWidth="1"/>
    <col min="3852" max="3852" width="18.7109375" style="15" customWidth="1"/>
    <col min="3853" max="4096" width="9.140625" style="15"/>
    <col min="4097" max="4097" width="5.5703125" style="15" customWidth="1"/>
    <col min="4098" max="4098" width="9.7109375" style="15" customWidth="1"/>
    <col min="4099" max="4099" width="16.85546875" style="15" customWidth="1"/>
    <col min="4100" max="4100" width="7.42578125" style="15" customWidth="1"/>
    <col min="4101" max="4101" width="12.140625" style="15" customWidth="1"/>
    <col min="4102" max="4102" width="8.85546875" style="15" customWidth="1"/>
    <col min="4103" max="4103" width="17.28515625" style="15" customWidth="1"/>
    <col min="4104" max="4104" width="19.7109375" style="15" customWidth="1"/>
    <col min="4105" max="4105" width="9.85546875" style="15" customWidth="1"/>
    <col min="4106" max="4106" width="16.7109375" style="15" customWidth="1"/>
    <col min="4107" max="4107" width="12" style="15" bestFit="1" customWidth="1"/>
    <col min="4108" max="4108" width="18.7109375" style="15" customWidth="1"/>
    <col min="4109" max="4352" width="9.140625" style="15"/>
    <col min="4353" max="4353" width="5.5703125" style="15" customWidth="1"/>
    <col min="4354" max="4354" width="9.7109375" style="15" customWidth="1"/>
    <col min="4355" max="4355" width="16.85546875" style="15" customWidth="1"/>
    <col min="4356" max="4356" width="7.42578125" style="15" customWidth="1"/>
    <col min="4357" max="4357" width="12.140625" style="15" customWidth="1"/>
    <col min="4358" max="4358" width="8.85546875" style="15" customWidth="1"/>
    <col min="4359" max="4359" width="17.28515625" style="15" customWidth="1"/>
    <col min="4360" max="4360" width="19.7109375" style="15" customWidth="1"/>
    <col min="4361" max="4361" width="9.85546875" style="15" customWidth="1"/>
    <col min="4362" max="4362" width="16.7109375" style="15" customWidth="1"/>
    <col min="4363" max="4363" width="12" style="15" bestFit="1" customWidth="1"/>
    <col min="4364" max="4364" width="18.7109375" style="15" customWidth="1"/>
    <col min="4365" max="4608" width="9.140625" style="15"/>
    <col min="4609" max="4609" width="5.5703125" style="15" customWidth="1"/>
    <col min="4610" max="4610" width="9.7109375" style="15" customWidth="1"/>
    <col min="4611" max="4611" width="16.85546875" style="15" customWidth="1"/>
    <col min="4612" max="4612" width="7.42578125" style="15" customWidth="1"/>
    <col min="4613" max="4613" width="12.140625" style="15" customWidth="1"/>
    <col min="4614" max="4614" width="8.85546875" style="15" customWidth="1"/>
    <col min="4615" max="4615" width="17.28515625" style="15" customWidth="1"/>
    <col min="4616" max="4616" width="19.7109375" style="15" customWidth="1"/>
    <col min="4617" max="4617" width="9.85546875" style="15" customWidth="1"/>
    <col min="4618" max="4618" width="16.7109375" style="15" customWidth="1"/>
    <col min="4619" max="4619" width="12" style="15" bestFit="1" customWidth="1"/>
    <col min="4620" max="4620" width="18.7109375" style="15" customWidth="1"/>
    <col min="4621" max="4864" width="9.140625" style="15"/>
    <col min="4865" max="4865" width="5.5703125" style="15" customWidth="1"/>
    <col min="4866" max="4866" width="9.7109375" style="15" customWidth="1"/>
    <col min="4867" max="4867" width="16.85546875" style="15" customWidth="1"/>
    <col min="4868" max="4868" width="7.42578125" style="15" customWidth="1"/>
    <col min="4869" max="4869" width="12.140625" style="15" customWidth="1"/>
    <col min="4870" max="4870" width="8.85546875" style="15" customWidth="1"/>
    <col min="4871" max="4871" width="17.28515625" style="15" customWidth="1"/>
    <col min="4872" max="4872" width="19.7109375" style="15" customWidth="1"/>
    <col min="4873" max="4873" width="9.85546875" style="15" customWidth="1"/>
    <col min="4874" max="4874" width="16.7109375" style="15" customWidth="1"/>
    <col min="4875" max="4875" width="12" style="15" bestFit="1" customWidth="1"/>
    <col min="4876" max="4876" width="18.7109375" style="15" customWidth="1"/>
    <col min="4877" max="5120" width="9.140625" style="15"/>
    <col min="5121" max="5121" width="5.5703125" style="15" customWidth="1"/>
    <col min="5122" max="5122" width="9.7109375" style="15" customWidth="1"/>
    <col min="5123" max="5123" width="16.85546875" style="15" customWidth="1"/>
    <col min="5124" max="5124" width="7.42578125" style="15" customWidth="1"/>
    <col min="5125" max="5125" width="12.140625" style="15" customWidth="1"/>
    <col min="5126" max="5126" width="8.85546875" style="15" customWidth="1"/>
    <col min="5127" max="5127" width="17.28515625" style="15" customWidth="1"/>
    <col min="5128" max="5128" width="19.7109375" style="15" customWidth="1"/>
    <col min="5129" max="5129" width="9.85546875" style="15" customWidth="1"/>
    <col min="5130" max="5130" width="16.7109375" style="15" customWidth="1"/>
    <col min="5131" max="5131" width="12" style="15" bestFit="1" customWidth="1"/>
    <col min="5132" max="5132" width="18.7109375" style="15" customWidth="1"/>
    <col min="5133" max="5376" width="9.140625" style="15"/>
    <col min="5377" max="5377" width="5.5703125" style="15" customWidth="1"/>
    <col min="5378" max="5378" width="9.7109375" style="15" customWidth="1"/>
    <col min="5379" max="5379" width="16.85546875" style="15" customWidth="1"/>
    <col min="5380" max="5380" width="7.42578125" style="15" customWidth="1"/>
    <col min="5381" max="5381" width="12.140625" style="15" customWidth="1"/>
    <col min="5382" max="5382" width="8.85546875" style="15" customWidth="1"/>
    <col min="5383" max="5383" width="17.28515625" style="15" customWidth="1"/>
    <col min="5384" max="5384" width="19.7109375" style="15" customWidth="1"/>
    <col min="5385" max="5385" width="9.85546875" style="15" customWidth="1"/>
    <col min="5386" max="5386" width="16.7109375" style="15" customWidth="1"/>
    <col min="5387" max="5387" width="12" style="15" bestFit="1" customWidth="1"/>
    <col min="5388" max="5388" width="18.7109375" style="15" customWidth="1"/>
    <col min="5389" max="5632" width="9.140625" style="15"/>
    <col min="5633" max="5633" width="5.5703125" style="15" customWidth="1"/>
    <col min="5634" max="5634" width="9.7109375" style="15" customWidth="1"/>
    <col min="5635" max="5635" width="16.85546875" style="15" customWidth="1"/>
    <col min="5636" max="5636" width="7.42578125" style="15" customWidth="1"/>
    <col min="5637" max="5637" width="12.140625" style="15" customWidth="1"/>
    <col min="5638" max="5638" width="8.85546875" style="15" customWidth="1"/>
    <col min="5639" max="5639" width="17.28515625" style="15" customWidth="1"/>
    <col min="5640" max="5640" width="19.7109375" style="15" customWidth="1"/>
    <col min="5641" max="5641" width="9.85546875" style="15" customWidth="1"/>
    <col min="5642" max="5642" width="16.7109375" style="15" customWidth="1"/>
    <col min="5643" max="5643" width="12" style="15" bestFit="1" customWidth="1"/>
    <col min="5644" max="5644" width="18.7109375" style="15" customWidth="1"/>
    <col min="5645" max="5888" width="9.140625" style="15"/>
    <col min="5889" max="5889" width="5.5703125" style="15" customWidth="1"/>
    <col min="5890" max="5890" width="9.7109375" style="15" customWidth="1"/>
    <col min="5891" max="5891" width="16.85546875" style="15" customWidth="1"/>
    <col min="5892" max="5892" width="7.42578125" style="15" customWidth="1"/>
    <col min="5893" max="5893" width="12.140625" style="15" customWidth="1"/>
    <col min="5894" max="5894" width="8.85546875" style="15" customWidth="1"/>
    <col min="5895" max="5895" width="17.28515625" style="15" customWidth="1"/>
    <col min="5896" max="5896" width="19.7109375" style="15" customWidth="1"/>
    <col min="5897" max="5897" width="9.85546875" style="15" customWidth="1"/>
    <col min="5898" max="5898" width="16.7109375" style="15" customWidth="1"/>
    <col min="5899" max="5899" width="12" style="15" bestFit="1" customWidth="1"/>
    <col min="5900" max="5900" width="18.7109375" style="15" customWidth="1"/>
    <col min="5901" max="6144" width="9.140625" style="15"/>
    <col min="6145" max="6145" width="5.5703125" style="15" customWidth="1"/>
    <col min="6146" max="6146" width="9.7109375" style="15" customWidth="1"/>
    <col min="6147" max="6147" width="16.85546875" style="15" customWidth="1"/>
    <col min="6148" max="6148" width="7.42578125" style="15" customWidth="1"/>
    <col min="6149" max="6149" width="12.140625" style="15" customWidth="1"/>
    <col min="6150" max="6150" width="8.85546875" style="15" customWidth="1"/>
    <col min="6151" max="6151" width="17.28515625" style="15" customWidth="1"/>
    <col min="6152" max="6152" width="19.7109375" style="15" customWidth="1"/>
    <col min="6153" max="6153" width="9.85546875" style="15" customWidth="1"/>
    <col min="6154" max="6154" width="16.7109375" style="15" customWidth="1"/>
    <col min="6155" max="6155" width="12" style="15" bestFit="1" customWidth="1"/>
    <col min="6156" max="6156" width="18.7109375" style="15" customWidth="1"/>
    <col min="6157" max="6400" width="9.140625" style="15"/>
    <col min="6401" max="6401" width="5.5703125" style="15" customWidth="1"/>
    <col min="6402" max="6402" width="9.7109375" style="15" customWidth="1"/>
    <col min="6403" max="6403" width="16.85546875" style="15" customWidth="1"/>
    <col min="6404" max="6404" width="7.42578125" style="15" customWidth="1"/>
    <col min="6405" max="6405" width="12.140625" style="15" customWidth="1"/>
    <col min="6406" max="6406" width="8.85546875" style="15" customWidth="1"/>
    <col min="6407" max="6407" width="17.28515625" style="15" customWidth="1"/>
    <col min="6408" max="6408" width="19.7109375" style="15" customWidth="1"/>
    <col min="6409" max="6409" width="9.85546875" style="15" customWidth="1"/>
    <col min="6410" max="6410" width="16.7109375" style="15" customWidth="1"/>
    <col min="6411" max="6411" width="12" style="15" bestFit="1" customWidth="1"/>
    <col min="6412" max="6412" width="18.7109375" style="15" customWidth="1"/>
    <col min="6413" max="6656" width="9.140625" style="15"/>
    <col min="6657" max="6657" width="5.5703125" style="15" customWidth="1"/>
    <col min="6658" max="6658" width="9.7109375" style="15" customWidth="1"/>
    <col min="6659" max="6659" width="16.85546875" style="15" customWidth="1"/>
    <col min="6660" max="6660" width="7.42578125" style="15" customWidth="1"/>
    <col min="6661" max="6661" width="12.140625" style="15" customWidth="1"/>
    <col min="6662" max="6662" width="8.85546875" style="15" customWidth="1"/>
    <col min="6663" max="6663" width="17.28515625" style="15" customWidth="1"/>
    <col min="6664" max="6664" width="19.7109375" style="15" customWidth="1"/>
    <col min="6665" max="6665" width="9.85546875" style="15" customWidth="1"/>
    <col min="6666" max="6666" width="16.7109375" style="15" customWidth="1"/>
    <col min="6667" max="6667" width="12" style="15" bestFit="1" customWidth="1"/>
    <col min="6668" max="6668" width="18.7109375" style="15" customWidth="1"/>
    <col min="6669" max="6912" width="9.140625" style="15"/>
    <col min="6913" max="6913" width="5.5703125" style="15" customWidth="1"/>
    <col min="6914" max="6914" width="9.7109375" style="15" customWidth="1"/>
    <col min="6915" max="6915" width="16.85546875" style="15" customWidth="1"/>
    <col min="6916" max="6916" width="7.42578125" style="15" customWidth="1"/>
    <col min="6917" max="6917" width="12.140625" style="15" customWidth="1"/>
    <col min="6918" max="6918" width="8.85546875" style="15" customWidth="1"/>
    <col min="6919" max="6919" width="17.28515625" style="15" customWidth="1"/>
    <col min="6920" max="6920" width="19.7109375" style="15" customWidth="1"/>
    <col min="6921" max="6921" width="9.85546875" style="15" customWidth="1"/>
    <col min="6922" max="6922" width="16.7109375" style="15" customWidth="1"/>
    <col min="6923" max="6923" width="12" style="15" bestFit="1" customWidth="1"/>
    <col min="6924" max="6924" width="18.7109375" style="15" customWidth="1"/>
    <col min="6925" max="7168" width="9.140625" style="15"/>
    <col min="7169" max="7169" width="5.5703125" style="15" customWidth="1"/>
    <col min="7170" max="7170" width="9.7109375" style="15" customWidth="1"/>
    <col min="7171" max="7171" width="16.85546875" style="15" customWidth="1"/>
    <col min="7172" max="7172" width="7.42578125" style="15" customWidth="1"/>
    <col min="7173" max="7173" width="12.140625" style="15" customWidth="1"/>
    <col min="7174" max="7174" width="8.85546875" style="15" customWidth="1"/>
    <col min="7175" max="7175" width="17.28515625" style="15" customWidth="1"/>
    <col min="7176" max="7176" width="19.7109375" style="15" customWidth="1"/>
    <col min="7177" max="7177" width="9.85546875" style="15" customWidth="1"/>
    <col min="7178" max="7178" width="16.7109375" style="15" customWidth="1"/>
    <col min="7179" max="7179" width="12" style="15" bestFit="1" customWidth="1"/>
    <col min="7180" max="7180" width="18.7109375" style="15" customWidth="1"/>
    <col min="7181" max="7424" width="9.140625" style="15"/>
    <col min="7425" max="7425" width="5.5703125" style="15" customWidth="1"/>
    <col min="7426" max="7426" width="9.7109375" style="15" customWidth="1"/>
    <col min="7427" max="7427" width="16.85546875" style="15" customWidth="1"/>
    <col min="7428" max="7428" width="7.42578125" style="15" customWidth="1"/>
    <col min="7429" max="7429" width="12.140625" style="15" customWidth="1"/>
    <col min="7430" max="7430" width="8.85546875" style="15" customWidth="1"/>
    <col min="7431" max="7431" width="17.28515625" style="15" customWidth="1"/>
    <col min="7432" max="7432" width="19.7109375" style="15" customWidth="1"/>
    <col min="7433" max="7433" width="9.85546875" style="15" customWidth="1"/>
    <col min="7434" max="7434" width="16.7109375" style="15" customWidth="1"/>
    <col min="7435" max="7435" width="12" style="15" bestFit="1" customWidth="1"/>
    <col min="7436" max="7436" width="18.7109375" style="15" customWidth="1"/>
    <col min="7437" max="7680" width="9.140625" style="15"/>
    <col min="7681" max="7681" width="5.5703125" style="15" customWidth="1"/>
    <col min="7682" max="7682" width="9.7109375" style="15" customWidth="1"/>
    <col min="7683" max="7683" width="16.85546875" style="15" customWidth="1"/>
    <col min="7684" max="7684" width="7.42578125" style="15" customWidth="1"/>
    <col min="7685" max="7685" width="12.140625" style="15" customWidth="1"/>
    <col min="7686" max="7686" width="8.85546875" style="15" customWidth="1"/>
    <col min="7687" max="7687" width="17.28515625" style="15" customWidth="1"/>
    <col min="7688" max="7688" width="19.7109375" style="15" customWidth="1"/>
    <col min="7689" max="7689" width="9.85546875" style="15" customWidth="1"/>
    <col min="7690" max="7690" width="16.7109375" style="15" customWidth="1"/>
    <col min="7691" max="7691" width="12" style="15" bestFit="1" customWidth="1"/>
    <col min="7692" max="7692" width="18.7109375" style="15" customWidth="1"/>
    <col min="7693" max="7936" width="9.140625" style="15"/>
    <col min="7937" max="7937" width="5.5703125" style="15" customWidth="1"/>
    <col min="7938" max="7938" width="9.7109375" style="15" customWidth="1"/>
    <col min="7939" max="7939" width="16.85546875" style="15" customWidth="1"/>
    <col min="7940" max="7940" width="7.42578125" style="15" customWidth="1"/>
    <col min="7941" max="7941" width="12.140625" style="15" customWidth="1"/>
    <col min="7942" max="7942" width="8.85546875" style="15" customWidth="1"/>
    <col min="7943" max="7943" width="17.28515625" style="15" customWidth="1"/>
    <col min="7944" max="7944" width="19.7109375" style="15" customWidth="1"/>
    <col min="7945" max="7945" width="9.85546875" style="15" customWidth="1"/>
    <col min="7946" max="7946" width="16.7109375" style="15" customWidth="1"/>
    <col min="7947" max="7947" width="12" style="15" bestFit="1" customWidth="1"/>
    <col min="7948" max="7948" width="18.7109375" style="15" customWidth="1"/>
    <col min="7949" max="8192" width="9.140625" style="15"/>
    <col min="8193" max="8193" width="5.5703125" style="15" customWidth="1"/>
    <col min="8194" max="8194" width="9.7109375" style="15" customWidth="1"/>
    <col min="8195" max="8195" width="16.85546875" style="15" customWidth="1"/>
    <col min="8196" max="8196" width="7.42578125" style="15" customWidth="1"/>
    <col min="8197" max="8197" width="12.140625" style="15" customWidth="1"/>
    <col min="8198" max="8198" width="8.85546875" style="15" customWidth="1"/>
    <col min="8199" max="8199" width="17.28515625" style="15" customWidth="1"/>
    <col min="8200" max="8200" width="19.7109375" style="15" customWidth="1"/>
    <col min="8201" max="8201" width="9.85546875" style="15" customWidth="1"/>
    <col min="8202" max="8202" width="16.7109375" style="15" customWidth="1"/>
    <col min="8203" max="8203" width="12" style="15" bestFit="1" customWidth="1"/>
    <col min="8204" max="8204" width="18.7109375" style="15" customWidth="1"/>
    <col min="8205" max="8448" width="9.140625" style="15"/>
    <col min="8449" max="8449" width="5.5703125" style="15" customWidth="1"/>
    <col min="8450" max="8450" width="9.7109375" style="15" customWidth="1"/>
    <col min="8451" max="8451" width="16.85546875" style="15" customWidth="1"/>
    <col min="8452" max="8452" width="7.42578125" style="15" customWidth="1"/>
    <col min="8453" max="8453" width="12.140625" style="15" customWidth="1"/>
    <col min="8454" max="8454" width="8.85546875" style="15" customWidth="1"/>
    <col min="8455" max="8455" width="17.28515625" style="15" customWidth="1"/>
    <col min="8456" max="8456" width="19.7109375" style="15" customWidth="1"/>
    <col min="8457" max="8457" width="9.85546875" style="15" customWidth="1"/>
    <col min="8458" max="8458" width="16.7109375" style="15" customWidth="1"/>
    <col min="8459" max="8459" width="12" style="15" bestFit="1" customWidth="1"/>
    <col min="8460" max="8460" width="18.7109375" style="15" customWidth="1"/>
    <col min="8461" max="8704" width="9.140625" style="15"/>
    <col min="8705" max="8705" width="5.5703125" style="15" customWidth="1"/>
    <col min="8706" max="8706" width="9.7109375" style="15" customWidth="1"/>
    <col min="8707" max="8707" width="16.85546875" style="15" customWidth="1"/>
    <col min="8708" max="8708" width="7.42578125" style="15" customWidth="1"/>
    <col min="8709" max="8709" width="12.140625" style="15" customWidth="1"/>
    <col min="8710" max="8710" width="8.85546875" style="15" customWidth="1"/>
    <col min="8711" max="8711" width="17.28515625" style="15" customWidth="1"/>
    <col min="8712" max="8712" width="19.7109375" style="15" customWidth="1"/>
    <col min="8713" max="8713" width="9.85546875" style="15" customWidth="1"/>
    <col min="8714" max="8714" width="16.7109375" style="15" customWidth="1"/>
    <col min="8715" max="8715" width="12" style="15" bestFit="1" customWidth="1"/>
    <col min="8716" max="8716" width="18.7109375" style="15" customWidth="1"/>
    <col min="8717" max="8960" width="9.140625" style="15"/>
    <col min="8961" max="8961" width="5.5703125" style="15" customWidth="1"/>
    <col min="8962" max="8962" width="9.7109375" style="15" customWidth="1"/>
    <col min="8963" max="8963" width="16.85546875" style="15" customWidth="1"/>
    <col min="8964" max="8964" width="7.42578125" style="15" customWidth="1"/>
    <col min="8965" max="8965" width="12.140625" style="15" customWidth="1"/>
    <col min="8966" max="8966" width="8.85546875" style="15" customWidth="1"/>
    <col min="8967" max="8967" width="17.28515625" style="15" customWidth="1"/>
    <col min="8968" max="8968" width="19.7109375" style="15" customWidth="1"/>
    <col min="8969" max="8969" width="9.85546875" style="15" customWidth="1"/>
    <col min="8970" max="8970" width="16.7109375" style="15" customWidth="1"/>
    <col min="8971" max="8971" width="12" style="15" bestFit="1" customWidth="1"/>
    <col min="8972" max="8972" width="18.7109375" style="15" customWidth="1"/>
    <col min="8973" max="9216" width="9.140625" style="15"/>
    <col min="9217" max="9217" width="5.5703125" style="15" customWidth="1"/>
    <col min="9218" max="9218" width="9.7109375" style="15" customWidth="1"/>
    <col min="9219" max="9219" width="16.85546875" style="15" customWidth="1"/>
    <col min="9220" max="9220" width="7.42578125" style="15" customWidth="1"/>
    <col min="9221" max="9221" width="12.140625" style="15" customWidth="1"/>
    <col min="9222" max="9222" width="8.85546875" style="15" customWidth="1"/>
    <col min="9223" max="9223" width="17.28515625" style="15" customWidth="1"/>
    <col min="9224" max="9224" width="19.7109375" style="15" customWidth="1"/>
    <col min="9225" max="9225" width="9.85546875" style="15" customWidth="1"/>
    <col min="9226" max="9226" width="16.7109375" style="15" customWidth="1"/>
    <col min="9227" max="9227" width="12" style="15" bestFit="1" customWidth="1"/>
    <col min="9228" max="9228" width="18.7109375" style="15" customWidth="1"/>
    <col min="9229" max="9472" width="9.140625" style="15"/>
    <col min="9473" max="9473" width="5.5703125" style="15" customWidth="1"/>
    <col min="9474" max="9474" width="9.7109375" style="15" customWidth="1"/>
    <col min="9475" max="9475" width="16.85546875" style="15" customWidth="1"/>
    <col min="9476" max="9476" width="7.42578125" style="15" customWidth="1"/>
    <col min="9477" max="9477" width="12.140625" style="15" customWidth="1"/>
    <col min="9478" max="9478" width="8.85546875" style="15" customWidth="1"/>
    <col min="9479" max="9479" width="17.28515625" style="15" customWidth="1"/>
    <col min="9480" max="9480" width="19.7109375" style="15" customWidth="1"/>
    <col min="9481" max="9481" width="9.85546875" style="15" customWidth="1"/>
    <col min="9482" max="9482" width="16.7109375" style="15" customWidth="1"/>
    <col min="9483" max="9483" width="12" style="15" bestFit="1" customWidth="1"/>
    <col min="9484" max="9484" width="18.7109375" style="15" customWidth="1"/>
    <col min="9485" max="9728" width="9.140625" style="15"/>
    <col min="9729" max="9729" width="5.5703125" style="15" customWidth="1"/>
    <col min="9730" max="9730" width="9.7109375" style="15" customWidth="1"/>
    <col min="9731" max="9731" width="16.85546875" style="15" customWidth="1"/>
    <col min="9732" max="9732" width="7.42578125" style="15" customWidth="1"/>
    <col min="9733" max="9733" width="12.140625" style="15" customWidth="1"/>
    <col min="9734" max="9734" width="8.85546875" style="15" customWidth="1"/>
    <col min="9735" max="9735" width="17.28515625" style="15" customWidth="1"/>
    <col min="9736" max="9736" width="19.7109375" style="15" customWidth="1"/>
    <col min="9737" max="9737" width="9.85546875" style="15" customWidth="1"/>
    <col min="9738" max="9738" width="16.7109375" style="15" customWidth="1"/>
    <col min="9739" max="9739" width="12" style="15" bestFit="1" customWidth="1"/>
    <col min="9740" max="9740" width="18.7109375" style="15" customWidth="1"/>
    <col min="9741" max="9984" width="9.140625" style="15"/>
    <col min="9985" max="9985" width="5.5703125" style="15" customWidth="1"/>
    <col min="9986" max="9986" width="9.7109375" style="15" customWidth="1"/>
    <col min="9987" max="9987" width="16.85546875" style="15" customWidth="1"/>
    <col min="9988" max="9988" width="7.42578125" style="15" customWidth="1"/>
    <col min="9989" max="9989" width="12.140625" style="15" customWidth="1"/>
    <col min="9990" max="9990" width="8.85546875" style="15" customWidth="1"/>
    <col min="9991" max="9991" width="17.28515625" style="15" customWidth="1"/>
    <col min="9992" max="9992" width="19.7109375" style="15" customWidth="1"/>
    <col min="9993" max="9993" width="9.85546875" style="15" customWidth="1"/>
    <col min="9994" max="9994" width="16.7109375" style="15" customWidth="1"/>
    <col min="9995" max="9995" width="12" style="15" bestFit="1" customWidth="1"/>
    <col min="9996" max="9996" width="18.7109375" style="15" customWidth="1"/>
    <col min="9997" max="10240" width="9.140625" style="15"/>
    <col min="10241" max="10241" width="5.5703125" style="15" customWidth="1"/>
    <col min="10242" max="10242" width="9.7109375" style="15" customWidth="1"/>
    <col min="10243" max="10243" width="16.85546875" style="15" customWidth="1"/>
    <col min="10244" max="10244" width="7.42578125" style="15" customWidth="1"/>
    <col min="10245" max="10245" width="12.140625" style="15" customWidth="1"/>
    <col min="10246" max="10246" width="8.85546875" style="15" customWidth="1"/>
    <col min="10247" max="10247" width="17.28515625" style="15" customWidth="1"/>
    <col min="10248" max="10248" width="19.7109375" style="15" customWidth="1"/>
    <col min="10249" max="10249" width="9.85546875" style="15" customWidth="1"/>
    <col min="10250" max="10250" width="16.7109375" style="15" customWidth="1"/>
    <col min="10251" max="10251" width="12" style="15" bestFit="1" customWidth="1"/>
    <col min="10252" max="10252" width="18.7109375" style="15" customWidth="1"/>
    <col min="10253" max="10496" width="9.140625" style="15"/>
    <col min="10497" max="10497" width="5.5703125" style="15" customWidth="1"/>
    <col min="10498" max="10498" width="9.7109375" style="15" customWidth="1"/>
    <col min="10499" max="10499" width="16.85546875" style="15" customWidth="1"/>
    <col min="10500" max="10500" width="7.42578125" style="15" customWidth="1"/>
    <col min="10501" max="10501" width="12.140625" style="15" customWidth="1"/>
    <col min="10502" max="10502" width="8.85546875" style="15" customWidth="1"/>
    <col min="10503" max="10503" width="17.28515625" style="15" customWidth="1"/>
    <col min="10504" max="10504" width="19.7109375" style="15" customWidth="1"/>
    <col min="10505" max="10505" width="9.85546875" style="15" customWidth="1"/>
    <col min="10506" max="10506" width="16.7109375" style="15" customWidth="1"/>
    <col min="10507" max="10507" width="12" style="15" bestFit="1" customWidth="1"/>
    <col min="10508" max="10508" width="18.7109375" style="15" customWidth="1"/>
    <col min="10509" max="10752" width="9.140625" style="15"/>
    <col min="10753" max="10753" width="5.5703125" style="15" customWidth="1"/>
    <col min="10754" max="10754" width="9.7109375" style="15" customWidth="1"/>
    <col min="10755" max="10755" width="16.85546875" style="15" customWidth="1"/>
    <col min="10756" max="10756" width="7.42578125" style="15" customWidth="1"/>
    <col min="10757" max="10757" width="12.140625" style="15" customWidth="1"/>
    <col min="10758" max="10758" width="8.85546875" style="15" customWidth="1"/>
    <col min="10759" max="10759" width="17.28515625" style="15" customWidth="1"/>
    <col min="10760" max="10760" width="19.7109375" style="15" customWidth="1"/>
    <col min="10761" max="10761" width="9.85546875" style="15" customWidth="1"/>
    <col min="10762" max="10762" width="16.7109375" style="15" customWidth="1"/>
    <col min="10763" max="10763" width="12" style="15" bestFit="1" customWidth="1"/>
    <col min="10764" max="10764" width="18.7109375" style="15" customWidth="1"/>
    <col min="10765" max="11008" width="9.140625" style="15"/>
    <col min="11009" max="11009" width="5.5703125" style="15" customWidth="1"/>
    <col min="11010" max="11010" width="9.7109375" style="15" customWidth="1"/>
    <col min="11011" max="11011" width="16.85546875" style="15" customWidth="1"/>
    <col min="11012" max="11012" width="7.42578125" style="15" customWidth="1"/>
    <col min="11013" max="11013" width="12.140625" style="15" customWidth="1"/>
    <col min="11014" max="11014" width="8.85546875" style="15" customWidth="1"/>
    <col min="11015" max="11015" width="17.28515625" style="15" customWidth="1"/>
    <col min="11016" max="11016" width="19.7109375" style="15" customWidth="1"/>
    <col min="11017" max="11017" width="9.85546875" style="15" customWidth="1"/>
    <col min="11018" max="11018" width="16.7109375" style="15" customWidth="1"/>
    <col min="11019" max="11019" width="12" style="15" bestFit="1" customWidth="1"/>
    <col min="11020" max="11020" width="18.7109375" style="15" customWidth="1"/>
    <col min="11021" max="11264" width="9.140625" style="15"/>
    <col min="11265" max="11265" width="5.5703125" style="15" customWidth="1"/>
    <col min="11266" max="11266" width="9.7109375" style="15" customWidth="1"/>
    <col min="11267" max="11267" width="16.85546875" style="15" customWidth="1"/>
    <col min="11268" max="11268" width="7.42578125" style="15" customWidth="1"/>
    <col min="11269" max="11269" width="12.140625" style="15" customWidth="1"/>
    <col min="11270" max="11270" width="8.85546875" style="15" customWidth="1"/>
    <col min="11271" max="11271" width="17.28515625" style="15" customWidth="1"/>
    <col min="11272" max="11272" width="19.7109375" style="15" customWidth="1"/>
    <col min="11273" max="11273" width="9.85546875" style="15" customWidth="1"/>
    <col min="11274" max="11274" width="16.7109375" style="15" customWidth="1"/>
    <col min="11275" max="11275" width="12" style="15" bestFit="1" customWidth="1"/>
    <col min="11276" max="11276" width="18.7109375" style="15" customWidth="1"/>
    <col min="11277" max="11520" width="9.140625" style="15"/>
    <col min="11521" max="11521" width="5.5703125" style="15" customWidth="1"/>
    <col min="11522" max="11522" width="9.7109375" style="15" customWidth="1"/>
    <col min="11523" max="11523" width="16.85546875" style="15" customWidth="1"/>
    <col min="11524" max="11524" width="7.42578125" style="15" customWidth="1"/>
    <col min="11525" max="11525" width="12.140625" style="15" customWidth="1"/>
    <col min="11526" max="11526" width="8.85546875" style="15" customWidth="1"/>
    <col min="11527" max="11527" width="17.28515625" style="15" customWidth="1"/>
    <col min="11528" max="11528" width="19.7109375" style="15" customWidth="1"/>
    <col min="11529" max="11529" width="9.85546875" style="15" customWidth="1"/>
    <col min="11530" max="11530" width="16.7109375" style="15" customWidth="1"/>
    <col min="11531" max="11531" width="12" style="15" bestFit="1" customWidth="1"/>
    <col min="11532" max="11532" width="18.7109375" style="15" customWidth="1"/>
    <col min="11533" max="11776" width="9.140625" style="15"/>
    <col min="11777" max="11777" width="5.5703125" style="15" customWidth="1"/>
    <col min="11778" max="11778" width="9.7109375" style="15" customWidth="1"/>
    <col min="11779" max="11779" width="16.85546875" style="15" customWidth="1"/>
    <col min="11780" max="11780" width="7.42578125" style="15" customWidth="1"/>
    <col min="11781" max="11781" width="12.140625" style="15" customWidth="1"/>
    <col min="11782" max="11782" width="8.85546875" style="15" customWidth="1"/>
    <col min="11783" max="11783" width="17.28515625" style="15" customWidth="1"/>
    <col min="11784" max="11784" width="19.7109375" style="15" customWidth="1"/>
    <col min="11785" max="11785" width="9.85546875" style="15" customWidth="1"/>
    <col min="11786" max="11786" width="16.7109375" style="15" customWidth="1"/>
    <col min="11787" max="11787" width="12" style="15" bestFit="1" customWidth="1"/>
    <col min="11788" max="11788" width="18.7109375" style="15" customWidth="1"/>
    <col min="11789" max="12032" width="9.140625" style="15"/>
    <col min="12033" max="12033" width="5.5703125" style="15" customWidth="1"/>
    <col min="12034" max="12034" width="9.7109375" style="15" customWidth="1"/>
    <col min="12035" max="12035" width="16.85546875" style="15" customWidth="1"/>
    <col min="12036" max="12036" width="7.42578125" style="15" customWidth="1"/>
    <col min="12037" max="12037" width="12.140625" style="15" customWidth="1"/>
    <col min="12038" max="12038" width="8.85546875" style="15" customWidth="1"/>
    <col min="12039" max="12039" width="17.28515625" style="15" customWidth="1"/>
    <col min="12040" max="12040" width="19.7109375" style="15" customWidth="1"/>
    <col min="12041" max="12041" width="9.85546875" style="15" customWidth="1"/>
    <col min="12042" max="12042" width="16.7109375" style="15" customWidth="1"/>
    <col min="12043" max="12043" width="12" style="15" bestFit="1" customWidth="1"/>
    <col min="12044" max="12044" width="18.7109375" style="15" customWidth="1"/>
    <col min="12045" max="12288" width="9.140625" style="15"/>
    <col min="12289" max="12289" width="5.5703125" style="15" customWidth="1"/>
    <col min="12290" max="12290" width="9.7109375" style="15" customWidth="1"/>
    <col min="12291" max="12291" width="16.85546875" style="15" customWidth="1"/>
    <col min="12292" max="12292" width="7.42578125" style="15" customWidth="1"/>
    <col min="12293" max="12293" width="12.140625" style="15" customWidth="1"/>
    <col min="12294" max="12294" width="8.85546875" style="15" customWidth="1"/>
    <col min="12295" max="12295" width="17.28515625" style="15" customWidth="1"/>
    <col min="12296" max="12296" width="19.7109375" style="15" customWidth="1"/>
    <col min="12297" max="12297" width="9.85546875" style="15" customWidth="1"/>
    <col min="12298" max="12298" width="16.7109375" style="15" customWidth="1"/>
    <col min="12299" max="12299" width="12" style="15" bestFit="1" customWidth="1"/>
    <col min="12300" max="12300" width="18.7109375" style="15" customWidth="1"/>
    <col min="12301" max="12544" width="9.140625" style="15"/>
    <col min="12545" max="12545" width="5.5703125" style="15" customWidth="1"/>
    <col min="12546" max="12546" width="9.7109375" style="15" customWidth="1"/>
    <col min="12547" max="12547" width="16.85546875" style="15" customWidth="1"/>
    <col min="12548" max="12548" width="7.42578125" style="15" customWidth="1"/>
    <col min="12549" max="12549" width="12.140625" style="15" customWidth="1"/>
    <col min="12550" max="12550" width="8.85546875" style="15" customWidth="1"/>
    <col min="12551" max="12551" width="17.28515625" style="15" customWidth="1"/>
    <col min="12552" max="12552" width="19.7109375" style="15" customWidth="1"/>
    <col min="12553" max="12553" width="9.85546875" style="15" customWidth="1"/>
    <col min="12554" max="12554" width="16.7109375" style="15" customWidth="1"/>
    <col min="12555" max="12555" width="12" style="15" bestFit="1" customWidth="1"/>
    <col min="12556" max="12556" width="18.7109375" style="15" customWidth="1"/>
    <col min="12557" max="12800" width="9.140625" style="15"/>
    <col min="12801" max="12801" width="5.5703125" style="15" customWidth="1"/>
    <col min="12802" max="12802" width="9.7109375" style="15" customWidth="1"/>
    <col min="12803" max="12803" width="16.85546875" style="15" customWidth="1"/>
    <col min="12804" max="12804" width="7.42578125" style="15" customWidth="1"/>
    <col min="12805" max="12805" width="12.140625" style="15" customWidth="1"/>
    <col min="12806" max="12806" width="8.85546875" style="15" customWidth="1"/>
    <col min="12807" max="12807" width="17.28515625" style="15" customWidth="1"/>
    <col min="12808" max="12808" width="19.7109375" style="15" customWidth="1"/>
    <col min="12809" max="12809" width="9.85546875" style="15" customWidth="1"/>
    <col min="12810" max="12810" width="16.7109375" style="15" customWidth="1"/>
    <col min="12811" max="12811" width="12" style="15" bestFit="1" customWidth="1"/>
    <col min="12812" max="12812" width="18.7109375" style="15" customWidth="1"/>
    <col min="12813" max="13056" width="9.140625" style="15"/>
    <col min="13057" max="13057" width="5.5703125" style="15" customWidth="1"/>
    <col min="13058" max="13058" width="9.7109375" style="15" customWidth="1"/>
    <col min="13059" max="13059" width="16.85546875" style="15" customWidth="1"/>
    <col min="13060" max="13060" width="7.42578125" style="15" customWidth="1"/>
    <col min="13061" max="13061" width="12.140625" style="15" customWidth="1"/>
    <col min="13062" max="13062" width="8.85546875" style="15" customWidth="1"/>
    <col min="13063" max="13063" width="17.28515625" style="15" customWidth="1"/>
    <col min="13064" max="13064" width="19.7109375" style="15" customWidth="1"/>
    <col min="13065" max="13065" width="9.85546875" style="15" customWidth="1"/>
    <col min="13066" max="13066" width="16.7109375" style="15" customWidth="1"/>
    <col min="13067" max="13067" width="12" style="15" bestFit="1" customWidth="1"/>
    <col min="13068" max="13068" width="18.7109375" style="15" customWidth="1"/>
    <col min="13069" max="13312" width="9.140625" style="15"/>
    <col min="13313" max="13313" width="5.5703125" style="15" customWidth="1"/>
    <col min="13314" max="13314" width="9.7109375" style="15" customWidth="1"/>
    <col min="13315" max="13315" width="16.85546875" style="15" customWidth="1"/>
    <col min="13316" max="13316" width="7.42578125" style="15" customWidth="1"/>
    <col min="13317" max="13317" width="12.140625" style="15" customWidth="1"/>
    <col min="13318" max="13318" width="8.85546875" style="15" customWidth="1"/>
    <col min="13319" max="13319" width="17.28515625" style="15" customWidth="1"/>
    <col min="13320" max="13320" width="19.7109375" style="15" customWidth="1"/>
    <col min="13321" max="13321" width="9.85546875" style="15" customWidth="1"/>
    <col min="13322" max="13322" width="16.7109375" style="15" customWidth="1"/>
    <col min="13323" max="13323" width="12" style="15" bestFit="1" customWidth="1"/>
    <col min="13324" max="13324" width="18.7109375" style="15" customWidth="1"/>
    <col min="13325" max="13568" width="9.140625" style="15"/>
    <col min="13569" max="13569" width="5.5703125" style="15" customWidth="1"/>
    <col min="13570" max="13570" width="9.7109375" style="15" customWidth="1"/>
    <col min="13571" max="13571" width="16.85546875" style="15" customWidth="1"/>
    <col min="13572" max="13572" width="7.42578125" style="15" customWidth="1"/>
    <col min="13573" max="13573" width="12.140625" style="15" customWidth="1"/>
    <col min="13574" max="13574" width="8.85546875" style="15" customWidth="1"/>
    <col min="13575" max="13575" width="17.28515625" style="15" customWidth="1"/>
    <col min="13576" max="13576" width="19.7109375" style="15" customWidth="1"/>
    <col min="13577" max="13577" width="9.85546875" style="15" customWidth="1"/>
    <col min="13578" max="13578" width="16.7109375" style="15" customWidth="1"/>
    <col min="13579" max="13579" width="12" style="15" bestFit="1" customWidth="1"/>
    <col min="13580" max="13580" width="18.7109375" style="15" customWidth="1"/>
    <col min="13581" max="13824" width="9.140625" style="15"/>
    <col min="13825" max="13825" width="5.5703125" style="15" customWidth="1"/>
    <col min="13826" max="13826" width="9.7109375" style="15" customWidth="1"/>
    <col min="13827" max="13827" width="16.85546875" style="15" customWidth="1"/>
    <col min="13828" max="13828" width="7.42578125" style="15" customWidth="1"/>
    <col min="13829" max="13829" width="12.140625" style="15" customWidth="1"/>
    <col min="13830" max="13830" width="8.85546875" style="15" customWidth="1"/>
    <col min="13831" max="13831" width="17.28515625" style="15" customWidth="1"/>
    <col min="13832" max="13832" width="19.7109375" style="15" customWidth="1"/>
    <col min="13833" max="13833" width="9.85546875" style="15" customWidth="1"/>
    <col min="13834" max="13834" width="16.7109375" style="15" customWidth="1"/>
    <col min="13835" max="13835" width="12" style="15" bestFit="1" customWidth="1"/>
    <col min="13836" max="13836" width="18.7109375" style="15" customWidth="1"/>
    <col min="13837" max="14080" width="9.140625" style="15"/>
    <col min="14081" max="14081" width="5.5703125" style="15" customWidth="1"/>
    <col min="14082" max="14082" width="9.7109375" style="15" customWidth="1"/>
    <col min="14083" max="14083" width="16.85546875" style="15" customWidth="1"/>
    <col min="14084" max="14084" width="7.42578125" style="15" customWidth="1"/>
    <col min="14085" max="14085" width="12.140625" style="15" customWidth="1"/>
    <col min="14086" max="14086" width="8.85546875" style="15" customWidth="1"/>
    <col min="14087" max="14087" width="17.28515625" style="15" customWidth="1"/>
    <col min="14088" max="14088" width="19.7109375" style="15" customWidth="1"/>
    <col min="14089" max="14089" width="9.85546875" style="15" customWidth="1"/>
    <col min="14090" max="14090" width="16.7109375" style="15" customWidth="1"/>
    <col min="14091" max="14091" width="12" style="15" bestFit="1" customWidth="1"/>
    <col min="14092" max="14092" width="18.7109375" style="15" customWidth="1"/>
    <col min="14093" max="14336" width="9.140625" style="15"/>
    <col min="14337" max="14337" width="5.5703125" style="15" customWidth="1"/>
    <col min="14338" max="14338" width="9.7109375" style="15" customWidth="1"/>
    <col min="14339" max="14339" width="16.85546875" style="15" customWidth="1"/>
    <col min="14340" max="14340" width="7.42578125" style="15" customWidth="1"/>
    <col min="14341" max="14341" width="12.140625" style="15" customWidth="1"/>
    <col min="14342" max="14342" width="8.85546875" style="15" customWidth="1"/>
    <col min="14343" max="14343" width="17.28515625" style="15" customWidth="1"/>
    <col min="14344" max="14344" width="19.7109375" style="15" customWidth="1"/>
    <col min="14345" max="14345" width="9.85546875" style="15" customWidth="1"/>
    <col min="14346" max="14346" width="16.7109375" style="15" customWidth="1"/>
    <col min="14347" max="14347" width="12" style="15" bestFit="1" customWidth="1"/>
    <col min="14348" max="14348" width="18.7109375" style="15" customWidth="1"/>
    <col min="14349" max="14592" width="9.140625" style="15"/>
    <col min="14593" max="14593" width="5.5703125" style="15" customWidth="1"/>
    <col min="14594" max="14594" width="9.7109375" style="15" customWidth="1"/>
    <col min="14595" max="14595" width="16.85546875" style="15" customWidth="1"/>
    <col min="14596" max="14596" width="7.42578125" style="15" customWidth="1"/>
    <col min="14597" max="14597" width="12.140625" style="15" customWidth="1"/>
    <col min="14598" max="14598" width="8.85546875" style="15" customWidth="1"/>
    <col min="14599" max="14599" width="17.28515625" style="15" customWidth="1"/>
    <col min="14600" max="14600" width="19.7109375" style="15" customWidth="1"/>
    <col min="14601" max="14601" width="9.85546875" style="15" customWidth="1"/>
    <col min="14602" max="14602" width="16.7109375" style="15" customWidth="1"/>
    <col min="14603" max="14603" width="12" style="15" bestFit="1" customWidth="1"/>
    <col min="14604" max="14604" width="18.7109375" style="15" customWidth="1"/>
    <col min="14605" max="14848" width="9.140625" style="15"/>
    <col min="14849" max="14849" width="5.5703125" style="15" customWidth="1"/>
    <col min="14850" max="14850" width="9.7109375" style="15" customWidth="1"/>
    <col min="14851" max="14851" width="16.85546875" style="15" customWidth="1"/>
    <col min="14852" max="14852" width="7.42578125" style="15" customWidth="1"/>
    <col min="14853" max="14853" width="12.140625" style="15" customWidth="1"/>
    <col min="14854" max="14854" width="8.85546875" style="15" customWidth="1"/>
    <col min="14855" max="14855" width="17.28515625" style="15" customWidth="1"/>
    <col min="14856" max="14856" width="19.7109375" style="15" customWidth="1"/>
    <col min="14857" max="14857" width="9.85546875" style="15" customWidth="1"/>
    <col min="14858" max="14858" width="16.7109375" style="15" customWidth="1"/>
    <col min="14859" max="14859" width="12" style="15" bestFit="1" customWidth="1"/>
    <col min="14860" max="14860" width="18.7109375" style="15" customWidth="1"/>
    <col min="14861" max="15104" width="9.140625" style="15"/>
    <col min="15105" max="15105" width="5.5703125" style="15" customWidth="1"/>
    <col min="15106" max="15106" width="9.7109375" style="15" customWidth="1"/>
    <col min="15107" max="15107" width="16.85546875" style="15" customWidth="1"/>
    <col min="15108" max="15108" width="7.42578125" style="15" customWidth="1"/>
    <col min="15109" max="15109" width="12.140625" style="15" customWidth="1"/>
    <col min="15110" max="15110" width="8.85546875" style="15" customWidth="1"/>
    <col min="15111" max="15111" width="17.28515625" style="15" customWidth="1"/>
    <col min="15112" max="15112" width="19.7109375" style="15" customWidth="1"/>
    <col min="15113" max="15113" width="9.85546875" style="15" customWidth="1"/>
    <col min="15114" max="15114" width="16.7109375" style="15" customWidth="1"/>
    <col min="15115" max="15115" width="12" style="15" bestFit="1" customWidth="1"/>
    <col min="15116" max="15116" width="18.7109375" style="15" customWidth="1"/>
    <col min="15117" max="15360" width="9.140625" style="15"/>
    <col min="15361" max="15361" width="5.5703125" style="15" customWidth="1"/>
    <col min="15362" max="15362" width="9.7109375" style="15" customWidth="1"/>
    <col min="15363" max="15363" width="16.85546875" style="15" customWidth="1"/>
    <col min="15364" max="15364" width="7.42578125" style="15" customWidth="1"/>
    <col min="15365" max="15365" width="12.140625" style="15" customWidth="1"/>
    <col min="15366" max="15366" width="8.85546875" style="15" customWidth="1"/>
    <col min="15367" max="15367" width="17.28515625" style="15" customWidth="1"/>
    <col min="15368" max="15368" width="19.7109375" style="15" customWidth="1"/>
    <col min="15369" max="15369" width="9.85546875" style="15" customWidth="1"/>
    <col min="15370" max="15370" width="16.7109375" style="15" customWidth="1"/>
    <col min="15371" max="15371" width="12" style="15" bestFit="1" customWidth="1"/>
    <col min="15372" max="15372" width="18.7109375" style="15" customWidth="1"/>
    <col min="15373" max="15616" width="9.140625" style="15"/>
    <col min="15617" max="15617" width="5.5703125" style="15" customWidth="1"/>
    <col min="15618" max="15618" width="9.7109375" style="15" customWidth="1"/>
    <col min="15619" max="15619" width="16.85546875" style="15" customWidth="1"/>
    <col min="15620" max="15620" width="7.42578125" style="15" customWidth="1"/>
    <col min="15621" max="15621" width="12.140625" style="15" customWidth="1"/>
    <col min="15622" max="15622" width="8.85546875" style="15" customWidth="1"/>
    <col min="15623" max="15623" width="17.28515625" style="15" customWidth="1"/>
    <col min="15624" max="15624" width="19.7109375" style="15" customWidth="1"/>
    <col min="15625" max="15625" width="9.85546875" style="15" customWidth="1"/>
    <col min="15626" max="15626" width="16.7109375" style="15" customWidth="1"/>
    <col min="15627" max="15627" width="12" style="15" bestFit="1" customWidth="1"/>
    <col min="15628" max="15628" width="18.7109375" style="15" customWidth="1"/>
    <col min="15629" max="15872" width="9.140625" style="15"/>
    <col min="15873" max="15873" width="5.5703125" style="15" customWidth="1"/>
    <col min="15874" max="15874" width="9.7109375" style="15" customWidth="1"/>
    <col min="15875" max="15875" width="16.85546875" style="15" customWidth="1"/>
    <col min="15876" max="15876" width="7.42578125" style="15" customWidth="1"/>
    <col min="15877" max="15877" width="12.140625" style="15" customWidth="1"/>
    <col min="15878" max="15878" width="8.85546875" style="15" customWidth="1"/>
    <col min="15879" max="15879" width="17.28515625" style="15" customWidth="1"/>
    <col min="15880" max="15880" width="19.7109375" style="15" customWidth="1"/>
    <col min="15881" max="15881" width="9.85546875" style="15" customWidth="1"/>
    <col min="15882" max="15882" width="16.7109375" style="15" customWidth="1"/>
    <col min="15883" max="15883" width="12" style="15" bestFit="1" customWidth="1"/>
    <col min="15884" max="15884" width="18.7109375" style="15" customWidth="1"/>
    <col min="15885" max="16128" width="9.140625" style="15"/>
    <col min="16129" max="16129" width="5.5703125" style="15" customWidth="1"/>
    <col min="16130" max="16130" width="9.7109375" style="15" customWidth="1"/>
    <col min="16131" max="16131" width="16.85546875" style="15" customWidth="1"/>
    <col min="16132" max="16132" width="7.42578125" style="15" customWidth="1"/>
    <col min="16133" max="16133" width="12.140625" style="15" customWidth="1"/>
    <col min="16134" max="16134" width="8.85546875" style="15" customWidth="1"/>
    <col min="16135" max="16135" width="17.28515625" style="15" customWidth="1"/>
    <col min="16136" max="16136" width="19.7109375" style="15" customWidth="1"/>
    <col min="16137" max="16137" width="9.85546875" style="15" customWidth="1"/>
    <col min="16138" max="16138" width="16.7109375" style="15" customWidth="1"/>
    <col min="16139" max="16139" width="12" style="15" bestFit="1" customWidth="1"/>
    <col min="16140" max="16140" width="18.7109375" style="15" customWidth="1"/>
    <col min="16141" max="16384" width="9.140625" style="15"/>
  </cols>
  <sheetData>
    <row r="1" spans="1:13" ht="15.75">
      <c r="L1" s="27" t="s">
        <v>350</v>
      </c>
    </row>
    <row r="2" spans="1:13" s="29" customFormat="1" ht="21.75" customHeight="1">
      <c r="A2" s="1083" t="s">
        <v>167</v>
      </c>
      <c r="B2" s="1083"/>
      <c r="C2" s="1083"/>
      <c r="D2" s="1083"/>
      <c r="E2" s="1083"/>
      <c r="F2" s="1083"/>
      <c r="G2" s="1083"/>
      <c r="H2" s="1083"/>
      <c r="I2" s="1083"/>
      <c r="J2" s="1083"/>
      <c r="K2" s="1083"/>
      <c r="L2" s="1083"/>
      <c r="M2" s="28"/>
    </row>
    <row r="3" spans="1:13" s="29" customFormat="1" ht="16.5" customHeight="1">
      <c r="A3" s="1084" t="s">
        <v>518</v>
      </c>
      <c r="B3" s="1084"/>
      <c r="C3" s="1084"/>
      <c r="D3" s="1084"/>
      <c r="E3" s="1084"/>
      <c r="F3" s="1084"/>
      <c r="G3" s="1084"/>
      <c r="H3" s="1084"/>
      <c r="I3" s="1084"/>
      <c r="J3" s="1084"/>
      <c r="K3" s="1084"/>
      <c r="L3" s="1084"/>
      <c r="M3" s="28"/>
    </row>
    <row r="4" spans="1:13" ht="15.75">
      <c r="A4" s="1085" t="s">
        <v>1385</v>
      </c>
      <c r="B4" s="1081"/>
      <c r="C4" s="1081"/>
      <c r="E4" s="220" t="s">
        <v>1404</v>
      </c>
      <c r="F4" s="13"/>
      <c r="G4" s="13"/>
      <c r="H4" s="13"/>
      <c r="I4" s="13"/>
      <c r="J4" s="13"/>
      <c r="K4" s="13"/>
      <c r="L4" s="19"/>
    </row>
    <row r="5" spans="1:13" ht="17.25" customHeight="1">
      <c r="A5" s="1085" t="s">
        <v>33</v>
      </c>
      <c r="B5" s="1081"/>
      <c r="C5" s="1081"/>
      <c r="D5" s="1081"/>
      <c r="E5" s="30"/>
      <c r="F5" s="30"/>
      <c r="G5" s="30"/>
      <c r="H5" s="30"/>
      <c r="I5" s="30"/>
      <c r="J5" s="30"/>
      <c r="K5" s="30"/>
      <c r="L5" s="19"/>
    </row>
    <row r="6" spans="1:13" ht="14.25" customHeight="1">
      <c r="A6" s="30"/>
      <c r="B6" s="30"/>
      <c r="C6" s="30"/>
      <c r="D6" s="30"/>
      <c r="E6" s="30"/>
      <c r="F6" s="30"/>
      <c r="G6" s="30"/>
      <c r="H6" s="30"/>
      <c r="I6" s="19"/>
      <c r="J6" s="19"/>
      <c r="K6" s="19"/>
      <c r="L6" s="19"/>
    </row>
    <row r="7" spans="1:13" ht="15.75">
      <c r="A7" s="19"/>
      <c r="B7" s="31" t="s">
        <v>49</v>
      </c>
      <c r="C7" s="1080" t="s">
        <v>168</v>
      </c>
      <c r="D7" s="1081"/>
      <c r="E7" s="1081"/>
      <c r="F7" s="1081"/>
      <c r="G7" s="1081"/>
      <c r="H7" s="1081"/>
      <c r="I7" s="1081"/>
      <c r="J7" s="1081"/>
      <c r="K7" s="19"/>
      <c r="L7" s="19"/>
    </row>
    <row r="8" spans="1:13" ht="10.5" customHeight="1">
      <c r="A8" s="31"/>
      <c r="B8" s="22"/>
      <c r="C8" s="19"/>
      <c r="D8" s="19"/>
      <c r="E8" s="19"/>
      <c r="F8" s="19"/>
      <c r="G8" s="19"/>
      <c r="H8" s="19"/>
      <c r="I8" s="19"/>
      <c r="J8" s="19"/>
      <c r="K8" s="19"/>
      <c r="L8" s="19"/>
    </row>
    <row r="9" spans="1:13" ht="15.75">
      <c r="A9" s="19"/>
      <c r="B9" s="19"/>
      <c r="C9" s="19"/>
      <c r="D9" s="19"/>
      <c r="E9" s="32" t="s">
        <v>169</v>
      </c>
      <c r="F9" s="19"/>
      <c r="G9" s="33" t="s">
        <v>170</v>
      </c>
      <c r="H9" s="33" t="s">
        <v>171</v>
      </c>
      <c r="I9" s="19"/>
      <c r="J9" s="19"/>
      <c r="K9" s="19"/>
      <c r="L9" s="19"/>
    </row>
    <row r="10" spans="1:13" ht="18.75" customHeight="1">
      <c r="A10" s="19"/>
      <c r="B10" s="19"/>
      <c r="C10" s="19" t="s">
        <v>172</v>
      </c>
      <c r="D10" s="31" t="s">
        <v>7</v>
      </c>
      <c r="E10" s="23">
        <v>25000</v>
      </c>
      <c r="G10" s="34" t="s">
        <v>502</v>
      </c>
      <c r="H10" s="19"/>
      <c r="I10" s="19"/>
      <c r="J10" s="19"/>
      <c r="K10" s="19"/>
      <c r="L10" s="19"/>
    </row>
    <row r="11" spans="1:13" ht="18.75" customHeight="1">
      <c r="A11" s="19"/>
      <c r="B11" s="19"/>
      <c r="C11" s="19" t="s">
        <v>173</v>
      </c>
      <c r="D11" s="31" t="s">
        <v>7</v>
      </c>
      <c r="E11" s="23">
        <v>25000.01</v>
      </c>
      <c r="G11" s="34" t="s">
        <v>502</v>
      </c>
      <c r="H11" s="35"/>
      <c r="I11" s="19"/>
      <c r="J11" s="19"/>
      <c r="K11" s="19"/>
      <c r="L11" s="19"/>
    </row>
    <row r="12" spans="1:13" ht="16.5" thickBot="1">
      <c r="A12" s="19"/>
      <c r="B12" s="19"/>
      <c r="C12" s="19"/>
      <c r="D12" s="19"/>
      <c r="F12" s="19" t="s">
        <v>112</v>
      </c>
      <c r="G12" s="34" t="s">
        <v>502</v>
      </c>
      <c r="H12" s="36"/>
      <c r="I12" s="19"/>
      <c r="J12" s="19"/>
      <c r="K12" s="19"/>
      <c r="L12" s="19"/>
    </row>
    <row r="13" spans="1:13" ht="10.5" customHeight="1" thickTop="1">
      <c r="A13" s="19"/>
      <c r="B13" s="19"/>
      <c r="C13" s="19"/>
      <c r="D13" s="19"/>
      <c r="E13" s="19"/>
      <c r="F13" s="35"/>
      <c r="G13" s="35"/>
      <c r="H13" s="19"/>
      <c r="I13" s="19"/>
      <c r="J13" s="19"/>
      <c r="K13" s="19"/>
      <c r="L13" s="19"/>
    </row>
    <row r="14" spans="1:13" ht="17.25" customHeight="1">
      <c r="A14" s="19"/>
      <c r="B14" s="19"/>
      <c r="C14" s="37" t="s">
        <v>174</v>
      </c>
      <c r="D14" s="37"/>
      <c r="E14" s="37"/>
      <c r="F14" s="37"/>
      <c r="G14" s="33" t="s">
        <v>170</v>
      </c>
      <c r="H14" s="38" t="s">
        <v>175</v>
      </c>
      <c r="I14" s="19"/>
      <c r="J14" s="33"/>
      <c r="K14" s="19"/>
      <c r="L14" s="19"/>
    </row>
    <row r="15" spans="1:13" ht="15" customHeight="1">
      <c r="A15" s="19"/>
      <c r="B15" s="19"/>
      <c r="C15" s="39">
        <v>1</v>
      </c>
      <c r="D15" s="19"/>
      <c r="E15" s="19"/>
      <c r="F15" s="19"/>
      <c r="G15" s="843" t="s">
        <v>502</v>
      </c>
      <c r="H15" s="19"/>
      <c r="I15" s="19"/>
      <c r="J15" s="19"/>
      <c r="K15" s="19"/>
      <c r="L15" s="19"/>
    </row>
    <row r="16" spans="1:13" ht="15" customHeight="1">
      <c r="A16" s="19"/>
      <c r="B16" s="19"/>
      <c r="C16" s="39">
        <v>2</v>
      </c>
      <c r="D16" s="19"/>
      <c r="E16" s="19"/>
      <c r="F16" s="19"/>
      <c r="G16" s="843" t="s">
        <v>502</v>
      </c>
      <c r="H16" s="19"/>
      <c r="I16" s="19"/>
      <c r="J16" s="19"/>
      <c r="K16" s="19"/>
      <c r="L16" s="19"/>
    </row>
    <row r="17" spans="1:12" ht="15" customHeight="1">
      <c r="A17" s="19"/>
      <c r="B17" s="19"/>
      <c r="C17" s="39">
        <v>3</v>
      </c>
      <c r="D17" s="19"/>
      <c r="E17" s="19"/>
      <c r="F17" s="19"/>
      <c r="G17" s="843" t="s">
        <v>502</v>
      </c>
      <c r="H17" s="19"/>
      <c r="I17" s="19"/>
      <c r="J17" s="19"/>
      <c r="K17" s="19"/>
      <c r="L17" s="19"/>
    </row>
    <row r="18" spans="1:12" ht="15" customHeight="1">
      <c r="A18" s="19"/>
      <c r="B18" s="19"/>
      <c r="C18" s="39">
        <v>4</v>
      </c>
      <c r="D18" s="19"/>
      <c r="E18" s="19"/>
      <c r="F18" s="19"/>
      <c r="G18" s="843" t="s">
        <v>502</v>
      </c>
      <c r="H18" s="19"/>
      <c r="I18" s="19"/>
      <c r="J18" s="19"/>
      <c r="K18" s="19"/>
      <c r="L18" s="19"/>
    </row>
    <row r="19" spans="1:12" ht="15" customHeight="1" thickBot="1">
      <c r="A19" s="19"/>
      <c r="B19" s="19"/>
      <c r="C19" s="39"/>
      <c r="D19" s="19"/>
      <c r="E19" s="19"/>
      <c r="F19" s="19" t="s">
        <v>112</v>
      </c>
      <c r="G19" s="843" t="s">
        <v>502</v>
      </c>
      <c r="H19" s="36"/>
      <c r="I19" s="19"/>
      <c r="J19" s="19"/>
      <c r="K19" s="19"/>
      <c r="L19" s="19"/>
    </row>
    <row r="20" spans="1:12" ht="15" customHeight="1" thickTop="1">
      <c r="A20" s="19"/>
      <c r="B20" s="19"/>
      <c r="C20" s="39"/>
      <c r="D20" s="19"/>
      <c r="E20" s="19"/>
      <c r="F20" s="19"/>
      <c r="G20" s="19"/>
      <c r="H20" s="19"/>
      <c r="I20" s="19"/>
      <c r="J20" s="19"/>
      <c r="K20" s="19"/>
      <c r="L20" s="19"/>
    </row>
    <row r="21" spans="1:12" ht="16.5" thickBot="1">
      <c r="A21" s="19"/>
      <c r="B21" s="31" t="s">
        <v>50</v>
      </c>
      <c r="C21" s="1080" t="s">
        <v>176</v>
      </c>
      <c r="D21" s="1081"/>
      <c r="E21" s="1081"/>
      <c r="F21" s="1081"/>
      <c r="G21" s="1081"/>
      <c r="H21" s="1081"/>
      <c r="I21" s="31"/>
      <c r="J21" s="1082" t="s">
        <v>177</v>
      </c>
      <c r="K21" s="1082"/>
      <c r="L21" s="1082"/>
    </row>
    <row r="22" spans="1:12" ht="16.5" thickBot="1">
      <c r="A22" s="19"/>
      <c r="B22" s="19"/>
      <c r="C22" s="19"/>
      <c r="D22" s="19"/>
      <c r="E22" s="19"/>
      <c r="F22" s="19"/>
      <c r="G22" s="33" t="s">
        <v>170</v>
      </c>
      <c r="H22" s="33" t="s">
        <v>171</v>
      </c>
      <c r="I22" s="19"/>
      <c r="J22" s="1086" t="s">
        <v>178</v>
      </c>
      <c r="K22" s="40" t="s">
        <v>170</v>
      </c>
      <c r="L22" s="41"/>
    </row>
    <row r="23" spans="1:12" ht="15" customHeight="1" thickBot="1">
      <c r="A23" s="19"/>
      <c r="B23" s="19"/>
      <c r="C23" s="19"/>
      <c r="D23" s="19"/>
      <c r="E23" s="32" t="s">
        <v>169</v>
      </c>
      <c r="F23" s="19"/>
      <c r="G23" s="33"/>
      <c r="H23" s="33"/>
      <c r="I23" s="19"/>
      <c r="J23" s="1087"/>
      <c r="K23" s="42" t="s">
        <v>179</v>
      </c>
      <c r="L23" s="43" t="s">
        <v>1414</v>
      </c>
    </row>
    <row r="24" spans="1:12" ht="16.5" customHeight="1" thickBot="1">
      <c r="A24" s="19"/>
      <c r="B24" s="19"/>
      <c r="C24" s="19" t="s">
        <v>172</v>
      </c>
      <c r="D24" s="31" t="s">
        <v>7</v>
      </c>
      <c r="E24" s="23">
        <v>25000</v>
      </c>
      <c r="G24" s="31" t="s">
        <v>502</v>
      </c>
      <c r="H24" s="44"/>
      <c r="I24" s="19"/>
      <c r="J24" s="1088" t="s">
        <v>180</v>
      </c>
      <c r="K24" s="40" t="s">
        <v>170</v>
      </c>
      <c r="L24" s="41"/>
    </row>
    <row r="25" spans="1:12" ht="16.5" customHeight="1" thickBot="1">
      <c r="A25" s="19"/>
      <c r="B25" s="19"/>
      <c r="C25" s="19" t="s">
        <v>173</v>
      </c>
      <c r="D25" s="31" t="s">
        <v>7</v>
      </c>
      <c r="E25" s="23">
        <v>25000.01</v>
      </c>
      <c r="G25" s="31" t="s">
        <v>502</v>
      </c>
      <c r="H25" s="35"/>
      <c r="I25" s="19"/>
      <c r="J25" s="1089"/>
      <c r="K25" s="42" t="s">
        <v>179</v>
      </c>
      <c r="L25" s="43" t="s">
        <v>1414</v>
      </c>
    </row>
    <row r="26" spans="1:12" ht="16.5" customHeight="1" thickBot="1">
      <c r="A26" s="19"/>
      <c r="B26" s="19"/>
      <c r="C26" s="19"/>
      <c r="D26" s="19"/>
      <c r="E26" s="19"/>
      <c r="F26" s="19"/>
      <c r="G26" s="31" t="s">
        <v>502</v>
      </c>
      <c r="H26" s="45"/>
      <c r="I26" s="19"/>
      <c r="J26" s="1090" t="s">
        <v>181</v>
      </c>
      <c r="K26" s="40" t="s">
        <v>170</v>
      </c>
      <c r="L26" s="41"/>
    </row>
    <row r="27" spans="1:12" ht="17.25" thickTop="1" thickBot="1">
      <c r="A27" s="19"/>
      <c r="B27" s="19"/>
      <c r="C27" s="19"/>
      <c r="D27" s="19"/>
      <c r="E27" s="19"/>
      <c r="F27" s="35"/>
      <c r="G27" s="35"/>
      <c r="H27" s="19"/>
      <c r="I27" s="19"/>
      <c r="J27" s="1091"/>
      <c r="K27" s="42" t="s">
        <v>179</v>
      </c>
      <c r="L27" s="43" t="s">
        <v>1414</v>
      </c>
    </row>
    <row r="28" spans="1:12" ht="9" customHeight="1">
      <c r="A28" s="19"/>
      <c r="B28" s="19"/>
      <c r="C28" s="19"/>
      <c r="D28" s="19"/>
      <c r="E28" s="19"/>
      <c r="F28" s="35"/>
      <c r="G28" s="35"/>
      <c r="H28" s="19"/>
      <c r="I28" s="35"/>
      <c r="J28" s="35"/>
      <c r="K28" s="35"/>
      <c r="L28" s="19"/>
    </row>
    <row r="29" spans="1:12" ht="18" customHeight="1">
      <c r="A29" s="19"/>
      <c r="B29" s="19"/>
      <c r="C29" s="1080" t="s">
        <v>182</v>
      </c>
      <c r="D29" s="1081"/>
      <c r="E29" s="1081"/>
      <c r="F29" s="1081"/>
      <c r="G29" s="33" t="s">
        <v>170</v>
      </c>
      <c r="H29" s="38" t="s">
        <v>175</v>
      </c>
      <c r="I29" s="19"/>
      <c r="J29" s="19"/>
      <c r="K29" s="19"/>
      <c r="L29" s="19"/>
    </row>
    <row r="30" spans="1:12" ht="13.5" customHeight="1">
      <c r="A30" s="19"/>
      <c r="B30" s="19"/>
      <c r="C30" s="39">
        <v>1</v>
      </c>
      <c r="D30" s="19"/>
      <c r="E30" s="19"/>
      <c r="F30" s="19"/>
      <c r="G30" s="31" t="s">
        <v>502</v>
      </c>
      <c r="H30" s="19"/>
      <c r="I30" s="19"/>
      <c r="J30" s="19"/>
      <c r="K30" s="19"/>
      <c r="L30" s="19"/>
    </row>
    <row r="31" spans="1:12" ht="13.5" customHeight="1">
      <c r="A31" s="19"/>
      <c r="B31" s="19"/>
      <c r="C31" s="39">
        <v>2</v>
      </c>
      <c r="D31" s="19"/>
      <c r="E31" s="19"/>
      <c r="F31" s="19"/>
      <c r="G31" s="31" t="s">
        <v>502</v>
      </c>
      <c r="H31" s="19"/>
      <c r="I31" s="19"/>
      <c r="J31" s="19"/>
      <c r="K31" s="19"/>
      <c r="L31" s="19"/>
    </row>
    <row r="32" spans="1:12" ht="13.5" customHeight="1">
      <c r="A32" s="19"/>
      <c r="B32" s="19"/>
      <c r="C32" s="39">
        <v>3</v>
      </c>
      <c r="D32" s="19"/>
      <c r="E32" s="19"/>
      <c r="F32" s="19"/>
      <c r="G32" s="31" t="s">
        <v>502</v>
      </c>
      <c r="H32" s="19"/>
      <c r="I32" s="19"/>
      <c r="J32" s="19"/>
      <c r="K32" s="19"/>
      <c r="L32" s="19"/>
    </row>
    <row r="33" spans="1:12" ht="13.5" customHeight="1">
      <c r="A33" s="19"/>
      <c r="B33" s="19"/>
      <c r="C33" s="39">
        <v>4</v>
      </c>
      <c r="D33" s="19"/>
      <c r="E33" s="19"/>
      <c r="F33" s="19"/>
      <c r="G33" s="31" t="s">
        <v>502</v>
      </c>
      <c r="H33" s="19"/>
      <c r="I33" s="19"/>
      <c r="J33" s="19"/>
      <c r="K33" s="19"/>
      <c r="L33" s="19"/>
    </row>
    <row r="34" spans="1:12" ht="13.5" customHeight="1" thickBot="1">
      <c r="A34" s="19"/>
      <c r="B34" s="19"/>
      <c r="C34" s="23"/>
      <c r="D34" s="19"/>
      <c r="E34" s="19"/>
      <c r="F34" s="19" t="s">
        <v>112</v>
      </c>
      <c r="G34" s="31" t="s">
        <v>502</v>
      </c>
      <c r="H34" s="36"/>
      <c r="I34" s="19"/>
      <c r="J34" s="19"/>
      <c r="K34" s="19"/>
      <c r="L34" s="19"/>
    </row>
    <row r="35" spans="1:12" ht="13.5" customHeight="1" thickTop="1">
      <c r="A35" s="19"/>
      <c r="B35" s="19"/>
      <c r="C35" s="23"/>
      <c r="D35" s="19"/>
      <c r="E35" s="19"/>
      <c r="F35" s="19"/>
      <c r="G35" s="19"/>
      <c r="H35" s="35"/>
      <c r="I35" s="19"/>
      <c r="J35" s="19"/>
      <c r="K35" s="19"/>
      <c r="L35" s="19"/>
    </row>
    <row r="36" spans="1:12" ht="20.25" customHeight="1">
      <c r="A36" s="19"/>
      <c r="B36" s="1092" t="s">
        <v>519</v>
      </c>
      <c r="C36" s="1093"/>
      <c r="D36" s="1093"/>
      <c r="E36" s="1093"/>
      <c r="F36" s="1093"/>
      <c r="G36" s="1093"/>
      <c r="H36" s="1093"/>
      <c r="I36" s="1093"/>
      <c r="J36" s="1093"/>
      <c r="K36" s="1093"/>
      <c r="L36" s="1093"/>
    </row>
    <row r="37" spans="1:12" ht="23.25" customHeight="1">
      <c r="A37" s="19"/>
      <c r="B37" s="1093"/>
      <c r="C37" s="1093"/>
      <c r="D37" s="1093"/>
      <c r="E37" s="1093"/>
      <c r="F37" s="1093"/>
      <c r="G37" s="1093"/>
      <c r="H37" s="1093"/>
      <c r="I37" s="1093"/>
      <c r="J37" s="1093"/>
      <c r="K37" s="1093"/>
      <c r="L37" s="1093"/>
    </row>
    <row r="38" spans="1:12" ht="15.75">
      <c r="A38" s="46"/>
      <c r="B38" s="19"/>
      <c r="C38" s="19"/>
      <c r="D38" s="19"/>
      <c r="E38" s="19"/>
      <c r="F38" s="19"/>
      <c r="G38" s="19"/>
      <c r="I38" s="3" t="s">
        <v>288</v>
      </c>
      <c r="J38" s="3"/>
      <c r="K38" s="3"/>
      <c r="L38" s="3"/>
    </row>
    <row r="39" spans="1:12" ht="15.75">
      <c r="A39" s="19"/>
      <c r="B39" s="19"/>
      <c r="C39" s="19"/>
      <c r="D39" s="19"/>
      <c r="E39" s="19"/>
      <c r="F39" s="19"/>
      <c r="G39" s="19"/>
      <c r="H39" s="19"/>
      <c r="I39" s="154" t="s">
        <v>359</v>
      </c>
      <c r="J39" s="12"/>
      <c r="K39" s="12"/>
      <c r="L39" s="12"/>
    </row>
    <row r="40" spans="1:12" ht="15.75" customHeight="1">
      <c r="A40" s="19"/>
      <c r="B40" s="19"/>
      <c r="C40" s="19"/>
      <c r="D40" s="19"/>
      <c r="E40" s="19"/>
      <c r="F40" s="19"/>
      <c r="G40" s="19"/>
      <c r="H40" s="19"/>
      <c r="I40" s="3" t="s">
        <v>289</v>
      </c>
      <c r="J40" s="3"/>
      <c r="K40" s="3"/>
      <c r="L40" s="3"/>
    </row>
    <row r="41" spans="1:12" ht="15.75">
      <c r="A41" s="19"/>
      <c r="B41" s="19"/>
      <c r="C41" s="19"/>
      <c r="D41" s="19"/>
      <c r="E41" s="19"/>
      <c r="F41" s="19"/>
      <c r="G41" s="19"/>
      <c r="H41" s="19"/>
      <c r="I41" s="21" t="s">
        <v>152</v>
      </c>
      <c r="J41" s="21"/>
      <c r="K41" s="21"/>
      <c r="L41" s="21"/>
    </row>
    <row r="42" spans="1:12" ht="15.75">
      <c r="A42" s="19"/>
      <c r="B42" s="19"/>
      <c r="C42" s="19"/>
      <c r="D42" s="19"/>
      <c r="E42" s="19"/>
      <c r="F42" s="19"/>
      <c r="G42" s="19"/>
      <c r="H42" s="19"/>
      <c r="I42" s="19"/>
      <c r="J42" s="19"/>
      <c r="K42" s="19"/>
      <c r="L42" s="19"/>
    </row>
    <row r="43" spans="1:12" ht="15.75">
      <c r="A43" s="19"/>
      <c r="B43" s="19"/>
      <c r="C43" s="19"/>
      <c r="D43" s="19"/>
      <c r="E43" s="19"/>
      <c r="F43" s="19"/>
      <c r="G43" s="19"/>
      <c r="H43" s="19"/>
      <c r="I43" s="19"/>
      <c r="J43" s="19"/>
      <c r="K43" s="19"/>
      <c r="L43" s="19"/>
    </row>
    <row r="44" spans="1:12" ht="15.75">
      <c r="A44" s="19"/>
      <c r="B44" s="19"/>
      <c r="C44" s="19"/>
      <c r="D44" s="19"/>
      <c r="E44" s="19"/>
      <c r="F44" s="19"/>
      <c r="G44" s="19"/>
      <c r="H44" s="19"/>
      <c r="I44" s="19"/>
      <c r="J44" s="19"/>
      <c r="K44" s="19"/>
      <c r="L44" s="19"/>
    </row>
    <row r="45" spans="1:12" ht="15.75">
      <c r="A45" s="19"/>
      <c r="B45" s="19"/>
      <c r="C45" s="19"/>
      <c r="D45" s="19"/>
      <c r="E45" s="19"/>
      <c r="F45" s="19"/>
      <c r="G45" s="19"/>
      <c r="H45" s="19"/>
      <c r="I45" s="19"/>
      <c r="J45" s="19"/>
      <c r="K45" s="19"/>
      <c r="L45" s="19"/>
    </row>
    <row r="46" spans="1:12" ht="15.75">
      <c r="A46" s="19"/>
      <c r="B46" s="19"/>
      <c r="C46" s="19"/>
      <c r="D46" s="19"/>
      <c r="E46" s="19"/>
      <c r="F46" s="19"/>
      <c r="G46" s="19"/>
      <c r="H46" s="19"/>
      <c r="I46" s="19"/>
      <c r="J46" s="19"/>
      <c r="K46" s="19"/>
      <c r="L46" s="19"/>
    </row>
    <row r="47" spans="1:12" ht="15.75">
      <c r="A47" s="19"/>
      <c r="B47" s="19"/>
      <c r="C47" s="19"/>
      <c r="D47" s="19"/>
      <c r="E47" s="19"/>
      <c r="F47" s="19"/>
      <c r="G47" s="19"/>
      <c r="H47" s="19"/>
      <c r="I47" s="19"/>
      <c r="J47" s="19"/>
      <c r="K47" s="19"/>
      <c r="L47" s="19"/>
    </row>
    <row r="48" spans="1:12" ht="15.75">
      <c r="A48" s="19"/>
      <c r="B48" s="19"/>
      <c r="C48" s="19"/>
      <c r="D48" s="19"/>
      <c r="E48" s="19"/>
      <c r="F48" s="19"/>
      <c r="G48" s="19"/>
      <c r="H48" s="19"/>
      <c r="I48" s="19"/>
      <c r="J48" s="19"/>
      <c r="K48" s="19"/>
      <c r="L48" s="19"/>
    </row>
  </sheetData>
  <mergeCells count="12">
    <mergeCell ref="J22:J23"/>
    <mergeCell ref="J24:J25"/>
    <mergeCell ref="J26:J27"/>
    <mergeCell ref="C29:F29"/>
    <mergeCell ref="B36:L37"/>
    <mergeCell ref="C21:H21"/>
    <mergeCell ref="J21:L21"/>
    <mergeCell ref="A2:L2"/>
    <mergeCell ref="A3:L3"/>
    <mergeCell ref="A4:C4"/>
    <mergeCell ref="A5:D5"/>
    <mergeCell ref="C7:J7"/>
  </mergeCells>
  <printOptions horizontalCentered="1"/>
  <pageMargins left="0.86614173228346458" right="0.31496062992125984" top="0.94488188976377963" bottom="0.23622047244094491" header="0.51181102362204722" footer="0.15748031496062992"/>
  <pageSetup paperSize="9" scale="80" firstPageNumber="53" orientation="landscape" useFirstPageNumber="1" r:id="rId1"/>
  <headerFooter>
    <oddFooter>&amp;C&amp;10&amp;P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29"/>
  <sheetViews>
    <sheetView topLeftCell="G1" workbookViewId="0">
      <selection sqref="A1:J29"/>
    </sheetView>
  </sheetViews>
  <sheetFormatPr defaultRowHeight="15"/>
  <cols>
    <col min="1" max="1" width="9.140625" style="48"/>
    <col min="2" max="2" width="14.7109375" style="48" customWidth="1"/>
    <col min="3" max="3" width="9.140625" style="48"/>
    <col min="4" max="4" width="10" style="48" customWidth="1"/>
    <col min="5" max="5" width="18.42578125" style="48" customWidth="1"/>
    <col min="6" max="6" width="17.7109375" style="48" customWidth="1"/>
    <col min="7" max="8" width="14.140625" style="48" customWidth="1"/>
    <col min="9" max="9" width="16.140625" style="48" customWidth="1"/>
    <col min="10" max="10" width="23.5703125" style="48" customWidth="1"/>
    <col min="11" max="11" width="4.85546875" style="48" customWidth="1"/>
    <col min="12" max="12" width="14.5703125" style="48" customWidth="1"/>
    <col min="13" max="257" width="9.140625" style="48"/>
    <col min="258" max="258" width="14.7109375" style="48" customWidth="1"/>
    <col min="259" max="259" width="9.140625" style="48"/>
    <col min="260" max="260" width="10" style="48" customWidth="1"/>
    <col min="261" max="261" width="18.42578125" style="48" customWidth="1"/>
    <col min="262" max="262" width="19.5703125" style="48" customWidth="1"/>
    <col min="263" max="263" width="15.7109375" style="48" customWidth="1"/>
    <col min="264" max="264" width="15.140625" style="48" customWidth="1"/>
    <col min="265" max="265" width="16.7109375" style="48" customWidth="1"/>
    <col min="266" max="266" width="25.7109375" style="48" customWidth="1"/>
    <col min="267" max="267" width="1.85546875" style="48" customWidth="1"/>
    <col min="268" max="268" width="14.5703125" style="48" customWidth="1"/>
    <col min="269" max="513" width="9.140625" style="48"/>
    <col min="514" max="514" width="14.7109375" style="48" customWidth="1"/>
    <col min="515" max="515" width="9.140625" style="48"/>
    <col min="516" max="516" width="10" style="48" customWidth="1"/>
    <col min="517" max="517" width="18.42578125" style="48" customWidth="1"/>
    <col min="518" max="518" width="19.5703125" style="48" customWidth="1"/>
    <col min="519" max="519" width="15.7109375" style="48" customWidth="1"/>
    <col min="520" max="520" width="15.140625" style="48" customWidth="1"/>
    <col min="521" max="521" width="16.7109375" style="48" customWidth="1"/>
    <col min="522" max="522" width="25.7109375" style="48" customWidth="1"/>
    <col min="523" max="523" width="1.85546875" style="48" customWidth="1"/>
    <col min="524" max="524" width="14.5703125" style="48" customWidth="1"/>
    <col min="525" max="769" width="9.140625" style="48"/>
    <col min="770" max="770" width="14.7109375" style="48" customWidth="1"/>
    <col min="771" max="771" width="9.140625" style="48"/>
    <col min="772" max="772" width="10" style="48" customWidth="1"/>
    <col min="773" max="773" width="18.42578125" style="48" customWidth="1"/>
    <col min="774" max="774" width="19.5703125" style="48" customWidth="1"/>
    <col min="775" max="775" width="15.7109375" style="48" customWidth="1"/>
    <col min="776" max="776" width="15.140625" style="48" customWidth="1"/>
    <col min="777" max="777" width="16.7109375" style="48" customWidth="1"/>
    <col min="778" max="778" width="25.7109375" style="48" customWidth="1"/>
    <col min="779" max="779" width="1.85546875" style="48" customWidth="1"/>
    <col min="780" max="780" width="14.5703125" style="48" customWidth="1"/>
    <col min="781" max="1025" width="9.140625" style="48"/>
    <col min="1026" max="1026" width="14.7109375" style="48" customWidth="1"/>
    <col min="1027" max="1027" width="9.140625" style="48"/>
    <col min="1028" max="1028" width="10" style="48" customWidth="1"/>
    <col min="1029" max="1029" width="18.42578125" style="48" customWidth="1"/>
    <col min="1030" max="1030" width="19.5703125" style="48" customWidth="1"/>
    <col min="1031" max="1031" width="15.7109375" style="48" customWidth="1"/>
    <col min="1032" max="1032" width="15.140625" style="48" customWidth="1"/>
    <col min="1033" max="1033" width="16.7109375" style="48" customWidth="1"/>
    <col min="1034" max="1034" width="25.7109375" style="48" customWidth="1"/>
    <col min="1035" max="1035" width="1.85546875" style="48" customWidth="1"/>
    <col min="1036" max="1036" width="14.5703125" style="48" customWidth="1"/>
    <col min="1037" max="1281" width="9.140625" style="48"/>
    <col min="1282" max="1282" width="14.7109375" style="48" customWidth="1"/>
    <col min="1283" max="1283" width="9.140625" style="48"/>
    <col min="1284" max="1284" width="10" style="48" customWidth="1"/>
    <col min="1285" max="1285" width="18.42578125" style="48" customWidth="1"/>
    <col min="1286" max="1286" width="19.5703125" style="48" customWidth="1"/>
    <col min="1287" max="1287" width="15.7109375" style="48" customWidth="1"/>
    <col min="1288" max="1288" width="15.140625" style="48" customWidth="1"/>
    <col min="1289" max="1289" width="16.7109375" style="48" customWidth="1"/>
    <col min="1290" max="1290" width="25.7109375" style="48" customWidth="1"/>
    <col min="1291" max="1291" width="1.85546875" style="48" customWidth="1"/>
    <col min="1292" max="1292" width="14.5703125" style="48" customWidth="1"/>
    <col min="1293" max="1537" width="9.140625" style="48"/>
    <col min="1538" max="1538" width="14.7109375" style="48" customWidth="1"/>
    <col min="1539" max="1539" width="9.140625" style="48"/>
    <col min="1540" max="1540" width="10" style="48" customWidth="1"/>
    <col min="1541" max="1541" width="18.42578125" style="48" customWidth="1"/>
    <col min="1542" max="1542" width="19.5703125" style="48" customWidth="1"/>
    <col min="1543" max="1543" width="15.7109375" style="48" customWidth="1"/>
    <col min="1544" max="1544" width="15.140625" style="48" customWidth="1"/>
    <col min="1545" max="1545" width="16.7109375" style="48" customWidth="1"/>
    <col min="1546" max="1546" width="25.7109375" style="48" customWidth="1"/>
    <col min="1547" max="1547" width="1.85546875" style="48" customWidth="1"/>
    <col min="1548" max="1548" width="14.5703125" style="48" customWidth="1"/>
    <col min="1549" max="1793" width="9.140625" style="48"/>
    <col min="1794" max="1794" width="14.7109375" style="48" customWidth="1"/>
    <col min="1795" max="1795" width="9.140625" style="48"/>
    <col min="1796" max="1796" width="10" style="48" customWidth="1"/>
    <col min="1797" max="1797" width="18.42578125" style="48" customWidth="1"/>
    <col min="1798" max="1798" width="19.5703125" style="48" customWidth="1"/>
    <col min="1799" max="1799" width="15.7109375" style="48" customWidth="1"/>
    <col min="1800" max="1800" width="15.140625" style="48" customWidth="1"/>
    <col min="1801" max="1801" width="16.7109375" style="48" customWidth="1"/>
    <col min="1802" max="1802" width="25.7109375" style="48" customWidth="1"/>
    <col min="1803" max="1803" width="1.85546875" style="48" customWidth="1"/>
    <col min="1804" max="1804" width="14.5703125" style="48" customWidth="1"/>
    <col min="1805" max="2049" width="9.140625" style="48"/>
    <col min="2050" max="2050" width="14.7109375" style="48" customWidth="1"/>
    <col min="2051" max="2051" width="9.140625" style="48"/>
    <col min="2052" max="2052" width="10" style="48" customWidth="1"/>
    <col min="2053" max="2053" width="18.42578125" style="48" customWidth="1"/>
    <col min="2054" max="2054" width="19.5703125" style="48" customWidth="1"/>
    <col min="2055" max="2055" width="15.7109375" style="48" customWidth="1"/>
    <col min="2056" max="2056" width="15.140625" style="48" customWidth="1"/>
    <col min="2057" max="2057" width="16.7109375" style="48" customWidth="1"/>
    <col min="2058" max="2058" width="25.7109375" style="48" customWidth="1"/>
    <col min="2059" max="2059" width="1.85546875" style="48" customWidth="1"/>
    <col min="2060" max="2060" width="14.5703125" style="48" customWidth="1"/>
    <col min="2061" max="2305" width="9.140625" style="48"/>
    <col min="2306" max="2306" width="14.7109375" style="48" customWidth="1"/>
    <col min="2307" max="2307" width="9.140625" style="48"/>
    <col min="2308" max="2308" width="10" style="48" customWidth="1"/>
    <col min="2309" max="2309" width="18.42578125" style="48" customWidth="1"/>
    <col min="2310" max="2310" width="19.5703125" style="48" customWidth="1"/>
    <col min="2311" max="2311" width="15.7109375" style="48" customWidth="1"/>
    <col min="2312" max="2312" width="15.140625" style="48" customWidth="1"/>
    <col min="2313" max="2313" width="16.7109375" style="48" customWidth="1"/>
    <col min="2314" max="2314" width="25.7109375" style="48" customWidth="1"/>
    <col min="2315" max="2315" width="1.85546875" style="48" customWidth="1"/>
    <col min="2316" max="2316" width="14.5703125" style="48" customWidth="1"/>
    <col min="2317" max="2561" width="9.140625" style="48"/>
    <col min="2562" max="2562" width="14.7109375" style="48" customWidth="1"/>
    <col min="2563" max="2563" width="9.140625" style="48"/>
    <col min="2564" max="2564" width="10" style="48" customWidth="1"/>
    <col min="2565" max="2565" width="18.42578125" style="48" customWidth="1"/>
    <col min="2566" max="2566" width="19.5703125" style="48" customWidth="1"/>
    <col min="2567" max="2567" width="15.7109375" style="48" customWidth="1"/>
    <col min="2568" max="2568" width="15.140625" style="48" customWidth="1"/>
    <col min="2569" max="2569" width="16.7109375" style="48" customWidth="1"/>
    <col min="2570" max="2570" width="25.7109375" style="48" customWidth="1"/>
    <col min="2571" max="2571" width="1.85546875" style="48" customWidth="1"/>
    <col min="2572" max="2572" width="14.5703125" style="48" customWidth="1"/>
    <col min="2573" max="2817" width="9.140625" style="48"/>
    <col min="2818" max="2818" width="14.7109375" style="48" customWidth="1"/>
    <col min="2819" max="2819" width="9.140625" style="48"/>
    <col min="2820" max="2820" width="10" style="48" customWidth="1"/>
    <col min="2821" max="2821" width="18.42578125" style="48" customWidth="1"/>
    <col min="2822" max="2822" width="19.5703125" style="48" customWidth="1"/>
    <col min="2823" max="2823" width="15.7109375" style="48" customWidth="1"/>
    <col min="2824" max="2824" width="15.140625" style="48" customWidth="1"/>
    <col min="2825" max="2825" width="16.7109375" style="48" customWidth="1"/>
    <col min="2826" max="2826" width="25.7109375" style="48" customWidth="1"/>
    <col min="2827" max="2827" width="1.85546875" style="48" customWidth="1"/>
    <col min="2828" max="2828" width="14.5703125" style="48" customWidth="1"/>
    <col min="2829" max="3073" width="9.140625" style="48"/>
    <col min="3074" max="3074" width="14.7109375" style="48" customWidth="1"/>
    <col min="3075" max="3075" width="9.140625" style="48"/>
    <col min="3076" max="3076" width="10" style="48" customWidth="1"/>
    <col min="3077" max="3077" width="18.42578125" style="48" customWidth="1"/>
    <col min="3078" max="3078" width="19.5703125" style="48" customWidth="1"/>
    <col min="3079" max="3079" width="15.7109375" style="48" customWidth="1"/>
    <col min="3080" max="3080" width="15.140625" style="48" customWidth="1"/>
    <col min="3081" max="3081" width="16.7109375" style="48" customWidth="1"/>
    <col min="3082" max="3082" width="25.7109375" style="48" customWidth="1"/>
    <col min="3083" max="3083" width="1.85546875" style="48" customWidth="1"/>
    <col min="3084" max="3084" width="14.5703125" style="48" customWidth="1"/>
    <col min="3085" max="3329" width="9.140625" style="48"/>
    <col min="3330" max="3330" width="14.7109375" style="48" customWidth="1"/>
    <col min="3331" max="3331" width="9.140625" style="48"/>
    <col min="3332" max="3332" width="10" style="48" customWidth="1"/>
    <col min="3333" max="3333" width="18.42578125" style="48" customWidth="1"/>
    <col min="3334" max="3334" width="19.5703125" style="48" customWidth="1"/>
    <col min="3335" max="3335" width="15.7109375" style="48" customWidth="1"/>
    <col min="3336" max="3336" width="15.140625" style="48" customWidth="1"/>
    <col min="3337" max="3337" width="16.7109375" style="48" customWidth="1"/>
    <col min="3338" max="3338" width="25.7109375" style="48" customWidth="1"/>
    <col min="3339" max="3339" width="1.85546875" style="48" customWidth="1"/>
    <col min="3340" max="3340" width="14.5703125" style="48" customWidth="1"/>
    <col min="3341" max="3585" width="9.140625" style="48"/>
    <col min="3586" max="3586" width="14.7109375" style="48" customWidth="1"/>
    <col min="3587" max="3587" width="9.140625" style="48"/>
    <col min="3588" max="3588" width="10" style="48" customWidth="1"/>
    <col min="3589" max="3589" width="18.42578125" style="48" customWidth="1"/>
    <col min="3590" max="3590" width="19.5703125" style="48" customWidth="1"/>
    <col min="3591" max="3591" width="15.7109375" style="48" customWidth="1"/>
    <col min="3592" max="3592" width="15.140625" style="48" customWidth="1"/>
    <col min="3593" max="3593" width="16.7109375" style="48" customWidth="1"/>
    <col min="3594" max="3594" width="25.7109375" style="48" customWidth="1"/>
    <col min="3595" max="3595" width="1.85546875" style="48" customWidth="1"/>
    <col min="3596" max="3596" width="14.5703125" style="48" customWidth="1"/>
    <col min="3597" max="3841" width="9.140625" style="48"/>
    <col min="3842" max="3842" width="14.7109375" style="48" customWidth="1"/>
    <col min="3843" max="3843" width="9.140625" style="48"/>
    <col min="3844" max="3844" width="10" style="48" customWidth="1"/>
    <col min="3845" max="3845" width="18.42578125" style="48" customWidth="1"/>
    <col min="3846" max="3846" width="19.5703125" style="48" customWidth="1"/>
    <col min="3847" max="3847" width="15.7109375" style="48" customWidth="1"/>
    <col min="3848" max="3848" width="15.140625" style="48" customWidth="1"/>
    <col min="3849" max="3849" width="16.7109375" style="48" customWidth="1"/>
    <col min="3850" max="3850" width="25.7109375" style="48" customWidth="1"/>
    <col min="3851" max="3851" width="1.85546875" style="48" customWidth="1"/>
    <col min="3852" max="3852" width="14.5703125" style="48" customWidth="1"/>
    <col min="3853" max="4097" width="9.140625" style="48"/>
    <col min="4098" max="4098" width="14.7109375" style="48" customWidth="1"/>
    <col min="4099" max="4099" width="9.140625" style="48"/>
    <col min="4100" max="4100" width="10" style="48" customWidth="1"/>
    <col min="4101" max="4101" width="18.42578125" style="48" customWidth="1"/>
    <col min="4102" max="4102" width="19.5703125" style="48" customWidth="1"/>
    <col min="4103" max="4103" width="15.7109375" style="48" customWidth="1"/>
    <col min="4104" max="4104" width="15.140625" style="48" customWidth="1"/>
    <col min="4105" max="4105" width="16.7109375" style="48" customWidth="1"/>
    <col min="4106" max="4106" width="25.7109375" style="48" customWidth="1"/>
    <col min="4107" max="4107" width="1.85546875" style="48" customWidth="1"/>
    <col min="4108" max="4108" width="14.5703125" style="48" customWidth="1"/>
    <col min="4109" max="4353" width="9.140625" style="48"/>
    <col min="4354" max="4354" width="14.7109375" style="48" customWidth="1"/>
    <col min="4355" max="4355" width="9.140625" style="48"/>
    <col min="4356" max="4356" width="10" style="48" customWidth="1"/>
    <col min="4357" max="4357" width="18.42578125" style="48" customWidth="1"/>
    <col min="4358" max="4358" width="19.5703125" style="48" customWidth="1"/>
    <col min="4359" max="4359" width="15.7109375" style="48" customWidth="1"/>
    <col min="4360" max="4360" width="15.140625" style="48" customWidth="1"/>
    <col min="4361" max="4361" width="16.7109375" style="48" customWidth="1"/>
    <col min="4362" max="4362" width="25.7109375" style="48" customWidth="1"/>
    <col min="4363" max="4363" width="1.85546875" style="48" customWidth="1"/>
    <col min="4364" max="4364" width="14.5703125" style="48" customWidth="1"/>
    <col min="4365" max="4609" width="9.140625" style="48"/>
    <col min="4610" max="4610" width="14.7109375" style="48" customWidth="1"/>
    <col min="4611" max="4611" width="9.140625" style="48"/>
    <col min="4612" max="4612" width="10" style="48" customWidth="1"/>
    <col min="4613" max="4613" width="18.42578125" style="48" customWidth="1"/>
    <col min="4614" max="4614" width="19.5703125" style="48" customWidth="1"/>
    <col min="4615" max="4615" width="15.7109375" style="48" customWidth="1"/>
    <col min="4616" max="4616" width="15.140625" style="48" customWidth="1"/>
    <col min="4617" max="4617" width="16.7109375" style="48" customWidth="1"/>
    <col min="4618" max="4618" width="25.7109375" style="48" customWidth="1"/>
    <col min="4619" max="4619" width="1.85546875" style="48" customWidth="1"/>
    <col min="4620" max="4620" width="14.5703125" style="48" customWidth="1"/>
    <col min="4621" max="4865" width="9.140625" style="48"/>
    <col min="4866" max="4866" width="14.7109375" style="48" customWidth="1"/>
    <col min="4867" max="4867" width="9.140625" style="48"/>
    <col min="4868" max="4868" width="10" style="48" customWidth="1"/>
    <col min="4869" max="4869" width="18.42578125" style="48" customWidth="1"/>
    <col min="4870" max="4870" width="19.5703125" style="48" customWidth="1"/>
    <col min="4871" max="4871" width="15.7109375" style="48" customWidth="1"/>
    <col min="4872" max="4872" width="15.140625" style="48" customWidth="1"/>
    <col min="4873" max="4873" width="16.7109375" style="48" customWidth="1"/>
    <col min="4874" max="4874" width="25.7109375" style="48" customWidth="1"/>
    <col min="4875" max="4875" width="1.85546875" style="48" customWidth="1"/>
    <col min="4876" max="4876" width="14.5703125" style="48" customWidth="1"/>
    <col min="4877" max="5121" width="9.140625" style="48"/>
    <col min="5122" max="5122" width="14.7109375" style="48" customWidth="1"/>
    <col min="5123" max="5123" width="9.140625" style="48"/>
    <col min="5124" max="5124" width="10" style="48" customWidth="1"/>
    <col min="5125" max="5125" width="18.42578125" style="48" customWidth="1"/>
    <col min="5126" max="5126" width="19.5703125" style="48" customWidth="1"/>
    <col min="5127" max="5127" width="15.7109375" style="48" customWidth="1"/>
    <col min="5128" max="5128" width="15.140625" style="48" customWidth="1"/>
    <col min="5129" max="5129" width="16.7109375" style="48" customWidth="1"/>
    <col min="5130" max="5130" width="25.7109375" style="48" customWidth="1"/>
    <col min="5131" max="5131" width="1.85546875" style="48" customWidth="1"/>
    <col min="5132" max="5132" width="14.5703125" style="48" customWidth="1"/>
    <col min="5133" max="5377" width="9.140625" style="48"/>
    <col min="5378" max="5378" width="14.7109375" style="48" customWidth="1"/>
    <col min="5379" max="5379" width="9.140625" style="48"/>
    <col min="5380" max="5380" width="10" style="48" customWidth="1"/>
    <col min="5381" max="5381" width="18.42578125" style="48" customWidth="1"/>
    <col min="5382" max="5382" width="19.5703125" style="48" customWidth="1"/>
    <col min="5383" max="5383" width="15.7109375" style="48" customWidth="1"/>
    <col min="5384" max="5384" width="15.140625" style="48" customWidth="1"/>
    <col min="5385" max="5385" width="16.7109375" style="48" customWidth="1"/>
    <col min="5386" max="5386" width="25.7109375" style="48" customWidth="1"/>
    <col min="5387" max="5387" width="1.85546875" style="48" customWidth="1"/>
    <col min="5388" max="5388" width="14.5703125" style="48" customWidth="1"/>
    <col min="5389" max="5633" width="9.140625" style="48"/>
    <col min="5634" max="5634" width="14.7109375" style="48" customWidth="1"/>
    <col min="5635" max="5635" width="9.140625" style="48"/>
    <col min="5636" max="5636" width="10" style="48" customWidth="1"/>
    <col min="5637" max="5637" width="18.42578125" style="48" customWidth="1"/>
    <col min="5638" max="5638" width="19.5703125" style="48" customWidth="1"/>
    <col min="5639" max="5639" width="15.7109375" style="48" customWidth="1"/>
    <col min="5640" max="5640" width="15.140625" style="48" customWidth="1"/>
    <col min="5641" max="5641" width="16.7109375" style="48" customWidth="1"/>
    <col min="5642" max="5642" width="25.7109375" style="48" customWidth="1"/>
    <col min="5643" max="5643" width="1.85546875" style="48" customWidth="1"/>
    <col min="5644" max="5644" width="14.5703125" style="48" customWidth="1"/>
    <col min="5645" max="5889" width="9.140625" style="48"/>
    <col min="5890" max="5890" width="14.7109375" style="48" customWidth="1"/>
    <col min="5891" max="5891" width="9.140625" style="48"/>
    <col min="5892" max="5892" width="10" style="48" customWidth="1"/>
    <col min="5893" max="5893" width="18.42578125" style="48" customWidth="1"/>
    <col min="5894" max="5894" width="19.5703125" style="48" customWidth="1"/>
    <col min="5895" max="5895" width="15.7109375" style="48" customWidth="1"/>
    <col min="5896" max="5896" width="15.140625" style="48" customWidth="1"/>
    <col min="5897" max="5897" width="16.7109375" style="48" customWidth="1"/>
    <col min="5898" max="5898" width="25.7109375" style="48" customWidth="1"/>
    <col min="5899" max="5899" width="1.85546875" style="48" customWidth="1"/>
    <col min="5900" max="5900" width="14.5703125" style="48" customWidth="1"/>
    <col min="5901" max="6145" width="9.140625" style="48"/>
    <col min="6146" max="6146" width="14.7109375" style="48" customWidth="1"/>
    <col min="6147" max="6147" width="9.140625" style="48"/>
    <col min="6148" max="6148" width="10" style="48" customWidth="1"/>
    <col min="6149" max="6149" width="18.42578125" style="48" customWidth="1"/>
    <col min="6150" max="6150" width="19.5703125" style="48" customWidth="1"/>
    <col min="6151" max="6151" width="15.7109375" style="48" customWidth="1"/>
    <col min="6152" max="6152" width="15.140625" style="48" customWidth="1"/>
    <col min="6153" max="6153" width="16.7109375" style="48" customWidth="1"/>
    <col min="6154" max="6154" width="25.7109375" style="48" customWidth="1"/>
    <col min="6155" max="6155" width="1.85546875" style="48" customWidth="1"/>
    <col min="6156" max="6156" width="14.5703125" style="48" customWidth="1"/>
    <col min="6157" max="6401" width="9.140625" style="48"/>
    <col min="6402" max="6402" width="14.7109375" style="48" customWidth="1"/>
    <col min="6403" max="6403" width="9.140625" style="48"/>
    <col min="6404" max="6404" width="10" style="48" customWidth="1"/>
    <col min="6405" max="6405" width="18.42578125" style="48" customWidth="1"/>
    <col min="6406" max="6406" width="19.5703125" style="48" customWidth="1"/>
    <col min="6407" max="6407" width="15.7109375" style="48" customWidth="1"/>
    <col min="6408" max="6408" width="15.140625" style="48" customWidth="1"/>
    <col min="6409" max="6409" width="16.7109375" style="48" customWidth="1"/>
    <col min="6410" max="6410" width="25.7109375" style="48" customWidth="1"/>
    <col min="6411" max="6411" width="1.85546875" style="48" customWidth="1"/>
    <col min="6412" max="6412" width="14.5703125" style="48" customWidth="1"/>
    <col min="6413" max="6657" width="9.140625" style="48"/>
    <col min="6658" max="6658" width="14.7109375" style="48" customWidth="1"/>
    <col min="6659" max="6659" width="9.140625" style="48"/>
    <col min="6660" max="6660" width="10" style="48" customWidth="1"/>
    <col min="6661" max="6661" width="18.42578125" style="48" customWidth="1"/>
    <col min="6662" max="6662" width="19.5703125" style="48" customWidth="1"/>
    <col min="6663" max="6663" width="15.7109375" style="48" customWidth="1"/>
    <col min="6664" max="6664" width="15.140625" style="48" customWidth="1"/>
    <col min="6665" max="6665" width="16.7109375" style="48" customWidth="1"/>
    <col min="6666" max="6666" width="25.7109375" style="48" customWidth="1"/>
    <col min="6667" max="6667" width="1.85546875" style="48" customWidth="1"/>
    <col min="6668" max="6668" width="14.5703125" style="48" customWidth="1"/>
    <col min="6669" max="6913" width="9.140625" style="48"/>
    <col min="6914" max="6914" width="14.7109375" style="48" customWidth="1"/>
    <col min="6915" max="6915" width="9.140625" style="48"/>
    <col min="6916" max="6916" width="10" style="48" customWidth="1"/>
    <col min="6917" max="6917" width="18.42578125" style="48" customWidth="1"/>
    <col min="6918" max="6918" width="19.5703125" style="48" customWidth="1"/>
    <col min="6919" max="6919" width="15.7109375" style="48" customWidth="1"/>
    <col min="6920" max="6920" width="15.140625" style="48" customWidth="1"/>
    <col min="6921" max="6921" width="16.7109375" style="48" customWidth="1"/>
    <col min="6922" max="6922" width="25.7109375" style="48" customWidth="1"/>
    <col min="6923" max="6923" width="1.85546875" style="48" customWidth="1"/>
    <col min="6924" max="6924" width="14.5703125" style="48" customWidth="1"/>
    <col min="6925" max="7169" width="9.140625" style="48"/>
    <col min="7170" max="7170" width="14.7109375" style="48" customWidth="1"/>
    <col min="7171" max="7171" width="9.140625" style="48"/>
    <col min="7172" max="7172" width="10" style="48" customWidth="1"/>
    <col min="7173" max="7173" width="18.42578125" style="48" customWidth="1"/>
    <col min="7174" max="7174" width="19.5703125" style="48" customWidth="1"/>
    <col min="7175" max="7175" width="15.7109375" style="48" customWidth="1"/>
    <col min="7176" max="7176" width="15.140625" style="48" customWidth="1"/>
    <col min="7177" max="7177" width="16.7109375" style="48" customWidth="1"/>
    <col min="7178" max="7178" width="25.7109375" style="48" customWidth="1"/>
    <col min="7179" max="7179" width="1.85546875" style="48" customWidth="1"/>
    <col min="7180" max="7180" width="14.5703125" style="48" customWidth="1"/>
    <col min="7181" max="7425" width="9.140625" style="48"/>
    <col min="7426" max="7426" width="14.7109375" style="48" customWidth="1"/>
    <col min="7427" max="7427" width="9.140625" style="48"/>
    <col min="7428" max="7428" width="10" style="48" customWidth="1"/>
    <col min="7429" max="7429" width="18.42578125" style="48" customWidth="1"/>
    <col min="7430" max="7430" width="19.5703125" style="48" customWidth="1"/>
    <col min="7431" max="7431" width="15.7109375" style="48" customWidth="1"/>
    <col min="7432" max="7432" width="15.140625" style="48" customWidth="1"/>
    <col min="7433" max="7433" width="16.7109375" style="48" customWidth="1"/>
    <col min="7434" max="7434" width="25.7109375" style="48" customWidth="1"/>
    <col min="7435" max="7435" width="1.85546875" style="48" customWidth="1"/>
    <col min="7436" max="7436" width="14.5703125" style="48" customWidth="1"/>
    <col min="7437" max="7681" width="9.140625" style="48"/>
    <col min="7682" max="7682" width="14.7109375" style="48" customWidth="1"/>
    <col min="7683" max="7683" width="9.140625" style="48"/>
    <col min="7684" max="7684" width="10" style="48" customWidth="1"/>
    <col min="7685" max="7685" width="18.42578125" style="48" customWidth="1"/>
    <col min="7686" max="7686" width="19.5703125" style="48" customWidth="1"/>
    <col min="7687" max="7687" width="15.7109375" style="48" customWidth="1"/>
    <col min="7688" max="7688" width="15.140625" style="48" customWidth="1"/>
    <col min="7689" max="7689" width="16.7109375" style="48" customWidth="1"/>
    <col min="7690" max="7690" width="25.7109375" style="48" customWidth="1"/>
    <col min="7691" max="7691" width="1.85546875" style="48" customWidth="1"/>
    <col min="7692" max="7692" width="14.5703125" style="48" customWidth="1"/>
    <col min="7693" max="7937" width="9.140625" style="48"/>
    <col min="7938" max="7938" width="14.7109375" style="48" customWidth="1"/>
    <col min="7939" max="7939" width="9.140625" style="48"/>
    <col min="7940" max="7940" width="10" style="48" customWidth="1"/>
    <col min="7941" max="7941" width="18.42578125" style="48" customWidth="1"/>
    <col min="7942" max="7942" width="19.5703125" style="48" customWidth="1"/>
    <col min="7943" max="7943" width="15.7109375" style="48" customWidth="1"/>
    <col min="7944" max="7944" width="15.140625" style="48" customWidth="1"/>
    <col min="7945" max="7945" width="16.7109375" style="48" customWidth="1"/>
    <col min="7946" max="7946" width="25.7109375" style="48" customWidth="1"/>
    <col min="7947" max="7947" width="1.85546875" style="48" customWidth="1"/>
    <col min="7948" max="7948" width="14.5703125" style="48" customWidth="1"/>
    <col min="7949" max="8193" width="9.140625" style="48"/>
    <col min="8194" max="8194" width="14.7109375" style="48" customWidth="1"/>
    <col min="8195" max="8195" width="9.140625" style="48"/>
    <col min="8196" max="8196" width="10" style="48" customWidth="1"/>
    <col min="8197" max="8197" width="18.42578125" style="48" customWidth="1"/>
    <col min="8198" max="8198" width="19.5703125" style="48" customWidth="1"/>
    <col min="8199" max="8199" width="15.7109375" style="48" customWidth="1"/>
    <col min="8200" max="8200" width="15.140625" style="48" customWidth="1"/>
    <col min="8201" max="8201" width="16.7109375" style="48" customWidth="1"/>
    <col min="8202" max="8202" width="25.7109375" style="48" customWidth="1"/>
    <col min="8203" max="8203" width="1.85546875" style="48" customWidth="1"/>
    <col min="8204" max="8204" width="14.5703125" style="48" customWidth="1"/>
    <col min="8205" max="8449" width="9.140625" style="48"/>
    <col min="8450" max="8450" width="14.7109375" style="48" customWidth="1"/>
    <col min="8451" max="8451" width="9.140625" style="48"/>
    <col min="8452" max="8452" width="10" style="48" customWidth="1"/>
    <col min="8453" max="8453" width="18.42578125" style="48" customWidth="1"/>
    <col min="8454" max="8454" width="19.5703125" style="48" customWidth="1"/>
    <col min="8455" max="8455" width="15.7109375" style="48" customWidth="1"/>
    <col min="8456" max="8456" width="15.140625" style="48" customWidth="1"/>
    <col min="8457" max="8457" width="16.7109375" style="48" customWidth="1"/>
    <col min="8458" max="8458" width="25.7109375" style="48" customWidth="1"/>
    <col min="8459" max="8459" width="1.85546875" style="48" customWidth="1"/>
    <col min="8460" max="8460" width="14.5703125" style="48" customWidth="1"/>
    <col min="8461" max="8705" width="9.140625" style="48"/>
    <col min="8706" max="8706" width="14.7109375" style="48" customWidth="1"/>
    <col min="8707" max="8707" width="9.140625" style="48"/>
    <col min="8708" max="8708" width="10" style="48" customWidth="1"/>
    <col min="8709" max="8709" width="18.42578125" style="48" customWidth="1"/>
    <col min="8710" max="8710" width="19.5703125" style="48" customWidth="1"/>
    <col min="8711" max="8711" width="15.7109375" style="48" customWidth="1"/>
    <col min="8712" max="8712" width="15.140625" style="48" customWidth="1"/>
    <col min="8713" max="8713" width="16.7109375" style="48" customWidth="1"/>
    <col min="8714" max="8714" width="25.7109375" style="48" customWidth="1"/>
    <col min="8715" max="8715" width="1.85546875" style="48" customWidth="1"/>
    <col min="8716" max="8716" width="14.5703125" style="48" customWidth="1"/>
    <col min="8717" max="8961" width="9.140625" style="48"/>
    <col min="8962" max="8962" width="14.7109375" style="48" customWidth="1"/>
    <col min="8963" max="8963" width="9.140625" style="48"/>
    <col min="8964" max="8964" width="10" style="48" customWidth="1"/>
    <col min="8965" max="8965" width="18.42578125" style="48" customWidth="1"/>
    <col min="8966" max="8966" width="19.5703125" style="48" customWidth="1"/>
    <col min="8967" max="8967" width="15.7109375" style="48" customWidth="1"/>
    <col min="8968" max="8968" width="15.140625" style="48" customWidth="1"/>
    <col min="8969" max="8969" width="16.7109375" style="48" customWidth="1"/>
    <col min="8970" max="8970" width="25.7109375" style="48" customWidth="1"/>
    <col min="8971" max="8971" width="1.85546875" style="48" customWidth="1"/>
    <col min="8972" max="8972" width="14.5703125" style="48" customWidth="1"/>
    <col min="8973" max="9217" width="9.140625" style="48"/>
    <col min="9218" max="9218" width="14.7109375" style="48" customWidth="1"/>
    <col min="9219" max="9219" width="9.140625" style="48"/>
    <col min="9220" max="9220" width="10" style="48" customWidth="1"/>
    <col min="9221" max="9221" width="18.42578125" style="48" customWidth="1"/>
    <col min="9222" max="9222" width="19.5703125" style="48" customWidth="1"/>
    <col min="9223" max="9223" width="15.7109375" style="48" customWidth="1"/>
    <col min="9224" max="9224" width="15.140625" style="48" customWidth="1"/>
    <col min="9225" max="9225" width="16.7109375" style="48" customWidth="1"/>
    <col min="9226" max="9226" width="25.7109375" style="48" customWidth="1"/>
    <col min="9227" max="9227" width="1.85546875" style="48" customWidth="1"/>
    <col min="9228" max="9228" width="14.5703125" style="48" customWidth="1"/>
    <col min="9229" max="9473" width="9.140625" style="48"/>
    <col min="9474" max="9474" width="14.7109375" style="48" customWidth="1"/>
    <col min="9475" max="9475" width="9.140625" style="48"/>
    <col min="9476" max="9476" width="10" style="48" customWidth="1"/>
    <col min="9477" max="9477" width="18.42578125" style="48" customWidth="1"/>
    <col min="9478" max="9478" width="19.5703125" style="48" customWidth="1"/>
    <col min="9479" max="9479" width="15.7109375" style="48" customWidth="1"/>
    <col min="9480" max="9480" width="15.140625" style="48" customWidth="1"/>
    <col min="9481" max="9481" width="16.7109375" style="48" customWidth="1"/>
    <col min="9482" max="9482" width="25.7109375" style="48" customWidth="1"/>
    <col min="9483" max="9483" width="1.85546875" style="48" customWidth="1"/>
    <col min="9484" max="9484" width="14.5703125" style="48" customWidth="1"/>
    <col min="9485" max="9729" width="9.140625" style="48"/>
    <col min="9730" max="9730" width="14.7109375" style="48" customWidth="1"/>
    <col min="9731" max="9731" width="9.140625" style="48"/>
    <col min="9732" max="9732" width="10" style="48" customWidth="1"/>
    <col min="9733" max="9733" width="18.42578125" style="48" customWidth="1"/>
    <col min="9734" max="9734" width="19.5703125" style="48" customWidth="1"/>
    <col min="9735" max="9735" width="15.7109375" style="48" customWidth="1"/>
    <col min="9736" max="9736" width="15.140625" style="48" customWidth="1"/>
    <col min="9737" max="9737" width="16.7109375" style="48" customWidth="1"/>
    <col min="9738" max="9738" width="25.7109375" style="48" customWidth="1"/>
    <col min="9739" max="9739" width="1.85546875" style="48" customWidth="1"/>
    <col min="9740" max="9740" width="14.5703125" style="48" customWidth="1"/>
    <col min="9741" max="9985" width="9.140625" style="48"/>
    <col min="9986" max="9986" width="14.7109375" style="48" customWidth="1"/>
    <col min="9987" max="9987" width="9.140625" style="48"/>
    <col min="9988" max="9988" width="10" style="48" customWidth="1"/>
    <col min="9989" max="9989" width="18.42578125" style="48" customWidth="1"/>
    <col min="9990" max="9990" width="19.5703125" style="48" customWidth="1"/>
    <col min="9991" max="9991" width="15.7109375" style="48" customWidth="1"/>
    <col min="9992" max="9992" width="15.140625" style="48" customWidth="1"/>
    <col min="9993" max="9993" width="16.7109375" style="48" customWidth="1"/>
    <col min="9994" max="9994" width="25.7109375" style="48" customWidth="1"/>
    <col min="9995" max="9995" width="1.85546875" style="48" customWidth="1"/>
    <col min="9996" max="9996" width="14.5703125" style="48" customWidth="1"/>
    <col min="9997" max="10241" width="9.140625" style="48"/>
    <col min="10242" max="10242" width="14.7109375" style="48" customWidth="1"/>
    <col min="10243" max="10243" width="9.140625" style="48"/>
    <col min="10244" max="10244" width="10" style="48" customWidth="1"/>
    <col min="10245" max="10245" width="18.42578125" style="48" customWidth="1"/>
    <col min="10246" max="10246" width="19.5703125" style="48" customWidth="1"/>
    <col min="10247" max="10247" width="15.7109375" style="48" customWidth="1"/>
    <col min="10248" max="10248" width="15.140625" style="48" customWidth="1"/>
    <col min="10249" max="10249" width="16.7109375" style="48" customWidth="1"/>
    <col min="10250" max="10250" width="25.7109375" style="48" customWidth="1"/>
    <col min="10251" max="10251" width="1.85546875" style="48" customWidth="1"/>
    <col min="10252" max="10252" width="14.5703125" style="48" customWidth="1"/>
    <col min="10253" max="10497" width="9.140625" style="48"/>
    <col min="10498" max="10498" width="14.7109375" style="48" customWidth="1"/>
    <col min="10499" max="10499" width="9.140625" style="48"/>
    <col min="10500" max="10500" width="10" style="48" customWidth="1"/>
    <col min="10501" max="10501" width="18.42578125" style="48" customWidth="1"/>
    <col min="10502" max="10502" width="19.5703125" style="48" customWidth="1"/>
    <col min="10503" max="10503" width="15.7109375" style="48" customWidth="1"/>
    <col min="10504" max="10504" width="15.140625" style="48" customWidth="1"/>
    <col min="10505" max="10505" width="16.7109375" style="48" customWidth="1"/>
    <col min="10506" max="10506" width="25.7109375" style="48" customWidth="1"/>
    <col min="10507" max="10507" width="1.85546875" style="48" customWidth="1"/>
    <col min="10508" max="10508" width="14.5703125" style="48" customWidth="1"/>
    <col min="10509" max="10753" width="9.140625" style="48"/>
    <col min="10754" max="10754" width="14.7109375" style="48" customWidth="1"/>
    <col min="10755" max="10755" width="9.140625" style="48"/>
    <col min="10756" max="10756" width="10" style="48" customWidth="1"/>
    <col min="10757" max="10757" width="18.42578125" style="48" customWidth="1"/>
    <col min="10758" max="10758" width="19.5703125" style="48" customWidth="1"/>
    <col min="10759" max="10759" width="15.7109375" style="48" customWidth="1"/>
    <col min="10760" max="10760" width="15.140625" style="48" customWidth="1"/>
    <col min="10761" max="10761" width="16.7109375" style="48" customWidth="1"/>
    <col min="10762" max="10762" width="25.7109375" style="48" customWidth="1"/>
    <col min="10763" max="10763" width="1.85546875" style="48" customWidth="1"/>
    <col min="10764" max="10764" width="14.5703125" style="48" customWidth="1"/>
    <col min="10765" max="11009" width="9.140625" style="48"/>
    <col min="11010" max="11010" width="14.7109375" style="48" customWidth="1"/>
    <col min="11011" max="11011" width="9.140625" style="48"/>
    <col min="11012" max="11012" width="10" style="48" customWidth="1"/>
    <col min="11013" max="11013" width="18.42578125" style="48" customWidth="1"/>
    <col min="11014" max="11014" width="19.5703125" style="48" customWidth="1"/>
    <col min="11015" max="11015" width="15.7109375" style="48" customWidth="1"/>
    <col min="11016" max="11016" width="15.140625" style="48" customWidth="1"/>
    <col min="11017" max="11017" width="16.7109375" style="48" customWidth="1"/>
    <col min="11018" max="11018" width="25.7109375" style="48" customWidth="1"/>
    <col min="11019" max="11019" width="1.85546875" style="48" customWidth="1"/>
    <col min="11020" max="11020" width="14.5703125" style="48" customWidth="1"/>
    <col min="11021" max="11265" width="9.140625" style="48"/>
    <col min="11266" max="11266" width="14.7109375" style="48" customWidth="1"/>
    <col min="11267" max="11267" width="9.140625" style="48"/>
    <col min="11268" max="11268" width="10" style="48" customWidth="1"/>
    <col min="11269" max="11269" width="18.42578125" style="48" customWidth="1"/>
    <col min="11270" max="11270" width="19.5703125" style="48" customWidth="1"/>
    <col min="11271" max="11271" width="15.7109375" style="48" customWidth="1"/>
    <col min="11272" max="11272" width="15.140625" style="48" customWidth="1"/>
    <col min="11273" max="11273" width="16.7109375" style="48" customWidth="1"/>
    <col min="11274" max="11274" width="25.7109375" style="48" customWidth="1"/>
    <col min="11275" max="11275" width="1.85546875" style="48" customWidth="1"/>
    <col min="11276" max="11276" width="14.5703125" style="48" customWidth="1"/>
    <col min="11277" max="11521" width="9.140625" style="48"/>
    <col min="11522" max="11522" width="14.7109375" style="48" customWidth="1"/>
    <col min="11523" max="11523" width="9.140625" style="48"/>
    <col min="11524" max="11524" width="10" style="48" customWidth="1"/>
    <col min="11525" max="11525" width="18.42578125" style="48" customWidth="1"/>
    <col min="11526" max="11526" width="19.5703125" style="48" customWidth="1"/>
    <col min="11527" max="11527" width="15.7109375" style="48" customWidth="1"/>
    <col min="11528" max="11528" width="15.140625" style="48" customWidth="1"/>
    <col min="11529" max="11529" width="16.7109375" style="48" customWidth="1"/>
    <col min="11530" max="11530" width="25.7109375" style="48" customWidth="1"/>
    <col min="11531" max="11531" width="1.85546875" style="48" customWidth="1"/>
    <col min="11532" max="11532" width="14.5703125" style="48" customWidth="1"/>
    <col min="11533" max="11777" width="9.140625" style="48"/>
    <col min="11778" max="11778" width="14.7109375" style="48" customWidth="1"/>
    <col min="11779" max="11779" width="9.140625" style="48"/>
    <col min="11780" max="11780" width="10" style="48" customWidth="1"/>
    <col min="11781" max="11781" width="18.42578125" style="48" customWidth="1"/>
    <col min="11782" max="11782" width="19.5703125" style="48" customWidth="1"/>
    <col min="11783" max="11783" width="15.7109375" style="48" customWidth="1"/>
    <col min="11784" max="11784" width="15.140625" style="48" customWidth="1"/>
    <col min="11785" max="11785" width="16.7109375" style="48" customWidth="1"/>
    <col min="11786" max="11786" width="25.7109375" style="48" customWidth="1"/>
    <col min="11787" max="11787" width="1.85546875" style="48" customWidth="1"/>
    <col min="11788" max="11788" width="14.5703125" style="48" customWidth="1"/>
    <col min="11789" max="12033" width="9.140625" style="48"/>
    <col min="12034" max="12034" width="14.7109375" style="48" customWidth="1"/>
    <col min="12035" max="12035" width="9.140625" style="48"/>
    <col min="12036" max="12036" width="10" style="48" customWidth="1"/>
    <col min="12037" max="12037" width="18.42578125" style="48" customWidth="1"/>
    <col min="12038" max="12038" width="19.5703125" style="48" customWidth="1"/>
    <col min="12039" max="12039" width="15.7109375" style="48" customWidth="1"/>
    <col min="12040" max="12040" width="15.140625" style="48" customWidth="1"/>
    <col min="12041" max="12041" width="16.7109375" style="48" customWidth="1"/>
    <col min="12042" max="12042" width="25.7109375" style="48" customWidth="1"/>
    <col min="12043" max="12043" width="1.85546875" style="48" customWidth="1"/>
    <col min="12044" max="12044" width="14.5703125" style="48" customWidth="1"/>
    <col min="12045" max="12289" width="9.140625" style="48"/>
    <col min="12290" max="12290" width="14.7109375" style="48" customWidth="1"/>
    <col min="12291" max="12291" width="9.140625" style="48"/>
    <col min="12292" max="12292" width="10" style="48" customWidth="1"/>
    <col min="12293" max="12293" width="18.42578125" style="48" customWidth="1"/>
    <col min="12294" max="12294" width="19.5703125" style="48" customWidth="1"/>
    <col min="12295" max="12295" width="15.7109375" style="48" customWidth="1"/>
    <col min="12296" max="12296" width="15.140625" style="48" customWidth="1"/>
    <col min="12297" max="12297" width="16.7109375" style="48" customWidth="1"/>
    <col min="12298" max="12298" width="25.7109375" style="48" customWidth="1"/>
    <col min="12299" max="12299" width="1.85546875" style="48" customWidth="1"/>
    <col min="12300" max="12300" width="14.5703125" style="48" customWidth="1"/>
    <col min="12301" max="12545" width="9.140625" style="48"/>
    <col min="12546" max="12546" width="14.7109375" style="48" customWidth="1"/>
    <col min="12547" max="12547" width="9.140625" style="48"/>
    <col min="12548" max="12548" width="10" style="48" customWidth="1"/>
    <col min="12549" max="12549" width="18.42578125" style="48" customWidth="1"/>
    <col min="12550" max="12550" width="19.5703125" style="48" customWidth="1"/>
    <col min="12551" max="12551" width="15.7109375" style="48" customWidth="1"/>
    <col min="12552" max="12552" width="15.140625" style="48" customWidth="1"/>
    <col min="12553" max="12553" width="16.7109375" style="48" customWidth="1"/>
    <col min="12554" max="12554" width="25.7109375" style="48" customWidth="1"/>
    <col min="12555" max="12555" width="1.85546875" style="48" customWidth="1"/>
    <col min="12556" max="12556" width="14.5703125" style="48" customWidth="1"/>
    <col min="12557" max="12801" width="9.140625" style="48"/>
    <col min="12802" max="12802" width="14.7109375" style="48" customWidth="1"/>
    <col min="12803" max="12803" width="9.140625" style="48"/>
    <col min="12804" max="12804" width="10" style="48" customWidth="1"/>
    <col min="12805" max="12805" width="18.42578125" style="48" customWidth="1"/>
    <col min="12806" max="12806" width="19.5703125" style="48" customWidth="1"/>
    <col min="12807" max="12807" width="15.7109375" style="48" customWidth="1"/>
    <col min="12808" max="12808" width="15.140625" style="48" customWidth="1"/>
    <col min="12809" max="12809" width="16.7109375" style="48" customWidth="1"/>
    <col min="12810" max="12810" width="25.7109375" style="48" customWidth="1"/>
    <col min="12811" max="12811" width="1.85546875" style="48" customWidth="1"/>
    <col min="12812" max="12812" width="14.5703125" style="48" customWidth="1"/>
    <col min="12813" max="13057" width="9.140625" style="48"/>
    <col min="13058" max="13058" width="14.7109375" style="48" customWidth="1"/>
    <col min="13059" max="13059" width="9.140625" style="48"/>
    <col min="13060" max="13060" width="10" style="48" customWidth="1"/>
    <col min="13061" max="13061" width="18.42578125" style="48" customWidth="1"/>
    <col min="13062" max="13062" width="19.5703125" style="48" customWidth="1"/>
    <col min="13063" max="13063" width="15.7109375" style="48" customWidth="1"/>
    <col min="13064" max="13064" width="15.140625" style="48" customWidth="1"/>
    <col min="13065" max="13065" width="16.7109375" style="48" customWidth="1"/>
    <col min="13066" max="13066" width="25.7109375" style="48" customWidth="1"/>
    <col min="13067" max="13067" width="1.85546875" style="48" customWidth="1"/>
    <col min="13068" max="13068" width="14.5703125" style="48" customWidth="1"/>
    <col min="13069" max="13313" width="9.140625" style="48"/>
    <col min="13314" max="13314" width="14.7109375" style="48" customWidth="1"/>
    <col min="13315" max="13315" width="9.140625" style="48"/>
    <col min="13316" max="13316" width="10" style="48" customWidth="1"/>
    <col min="13317" max="13317" width="18.42578125" style="48" customWidth="1"/>
    <col min="13318" max="13318" width="19.5703125" style="48" customWidth="1"/>
    <col min="13319" max="13319" width="15.7109375" style="48" customWidth="1"/>
    <col min="13320" max="13320" width="15.140625" style="48" customWidth="1"/>
    <col min="13321" max="13321" width="16.7109375" style="48" customWidth="1"/>
    <col min="13322" max="13322" width="25.7109375" style="48" customWidth="1"/>
    <col min="13323" max="13323" width="1.85546875" style="48" customWidth="1"/>
    <col min="13324" max="13324" width="14.5703125" style="48" customWidth="1"/>
    <col min="13325" max="13569" width="9.140625" style="48"/>
    <col min="13570" max="13570" width="14.7109375" style="48" customWidth="1"/>
    <col min="13571" max="13571" width="9.140625" style="48"/>
    <col min="13572" max="13572" width="10" style="48" customWidth="1"/>
    <col min="13573" max="13573" width="18.42578125" style="48" customWidth="1"/>
    <col min="13574" max="13574" width="19.5703125" style="48" customWidth="1"/>
    <col min="13575" max="13575" width="15.7109375" style="48" customWidth="1"/>
    <col min="13576" max="13576" width="15.140625" style="48" customWidth="1"/>
    <col min="13577" max="13577" width="16.7109375" style="48" customWidth="1"/>
    <col min="13578" max="13578" width="25.7109375" style="48" customWidth="1"/>
    <col min="13579" max="13579" width="1.85546875" style="48" customWidth="1"/>
    <col min="13580" max="13580" width="14.5703125" style="48" customWidth="1"/>
    <col min="13581" max="13825" width="9.140625" style="48"/>
    <col min="13826" max="13826" width="14.7109375" style="48" customWidth="1"/>
    <col min="13827" max="13827" width="9.140625" style="48"/>
    <col min="13828" max="13828" width="10" style="48" customWidth="1"/>
    <col min="13829" max="13829" width="18.42578125" style="48" customWidth="1"/>
    <col min="13830" max="13830" width="19.5703125" style="48" customWidth="1"/>
    <col min="13831" max="13831" width="15.7109375" style="48" customWidth="1"/>
    <col min="13832" max="13832" width="15.140625" style="48" customWidth="1"/>
    <col min="13833" max="13833" width="16.7109375" style="48" customWidth="1"/>
    <col min="13834" max="13834" width="25.7109375" style="48" customWidth="1"/>
    <col min="13835" max="13835" width="1.85546875" style="48" customWidth="1"/>
    <col min="13836" max="13836" width="14.5703125" style="48" customWidth="1"/>
    <col min="13837" max="14081" width="9.140625" style="48"/>
    <col min="14082" max="14082" width="14.7109375" style="48" customWidth="1"/>
    <col min="14083" max="14083" width="9.140625" style="48"/>
    <col min="14084" max="14084" width="10" style="48" customWidth="1"/>
    <col min="14085" max="14085" width="18.42578125" style="48" customWidth="1"/>
    <col min="14086" max="14086" width="19.5703125" style="48" customWidth="1"/>
    <col min="14087" max="14087" width="15.7109375" style="48" customWidth="1"/>
    <col min="14088" max="14088" width="15.140625" style="48" customWidth="1"/>
    <col min="14089" max="14089" width="16.7109375" style="48" customWidth="1"/>
    <col min="14090" max="14090" width="25.7109375" style="48" customWidth="1"/>
    <col min="14091" max="14091" width="1.85546875" style="48" customWidth="1"/>
    <col min="14092" max="14092" width="14.5703125" style="48" customWidth="1"/>
    <col min="14093" max="14337" width="9.140625" style="48"/>
    <col min="14338" max="14338" width="14.7109375" style="48" customWidth="1"/>
    <col min="14339" max="14339" width="9.140625" style="48"/>
    <col min="14340" max="14340" width="10" style="48" customWidth="1"/>
    <col min="14341" max="14341" width="18.42578125" style="48" customWidth="1"/>
    <col min="14342" max="14342" width="19.5703125" style="48" customWidth="1"/>
    <col min="14343" max="14343" width="15.7109375" style="48" customWidth="1"/>
    <col min="14344" max="14344" width="15.140625" style="48" customWidth="1"/>
    <col min="14345" max="14345" width="16.7109375" style="48" customWidth="1"/>
    <col min="14346" max="14346" width="25.7109375" style="48" customWidth="1"/>
    <col min="14347" max="14347" width="1.85546875" style="48" customWidth="1"/>
    <col min="14348" max="14348" width="14.5703125" style="48" customWidth="1"/>
    <col min="14349" max="14593" width="9.140625" style="48"/>
    <col min="14594" max="14594" width="14.7109375" style="48" customWidth="1"/>
    <col min="14595" max="14595" width="9.140625" style="48"/>
    <col min="14596" max="14596" width="10" style="48" customWidth="1"/>
    <col min="14597" max="14597" width="18.42578125" style="48" customWidth="1"/>
    <col min="14598" max="14598" width="19.5703125" style="48" customWidth="1"/>
    <col min="14599" max="14599" width="15.7109375" style="48" customWidth="1"/>
    <col min="14600" max="14600" width="15.140625" style="48" customWidth="1"/>
    <col min="14601" max="14601" width="16.7109375" style="48" customWidth="1"/>
    <col min="14602" max="14602" width="25.7109375" style="48" customWidth="1"/>
    <col min="14603" max="14603" width="1.85546875" style="48" customWidth="1"/>
    <col min="14604" max="14604" width="14.5703125" style="48" customWidth="1"/>
    <col min="14605" max="14849" width="9.140625" style="48"/>
    <col min="14850" max="14850" width="14.7109375" style="48" customWidth="1"/>
    <col min="14851" max="14851" width="9.140625" style="48"/>
    <col min="14852" max="14852" width="10" style="48" customWidth="1"/>
    <col min="14853" max="14853" width="18.42578125" style="48" customWidth="1"/>
    <col min="14854" max="14854" width="19.5703125" style="48" customWidth="1"/>
    <col min="14855" max="14855" width="15.7109375" style="48" customWidth="1"/>
    <col min="14856" max="14856" width="15.140625" style="48" customWidth="1"/>
    <col min="14857" max="14857" width="16.7109375" style="48" customWidth="1"/>
    <col min="14858" max="14858" width="25.7109375" style="48" customWidth="1"/>
    <col min="14859" max="14859" width="1.85546875" style="48" customWidth="1"/>
    <col min="14860" max="14860" width="14.5703125" style="48" customWidth="1"/>
    <col min="14861" max="15105" width="9.140625" style="48"/>
    <col min="15106" max="15106" width="14.7109375" style="48" customWidth="1"/>
    <col min="15107" max="15107" width="9.140625" style="48"/>
    <col min="15108" max="15108" width="10" style="48" customWidth="1"/>
    <col min="15109" max="15109" width="18.42578125" style="48" customWidth="1"/>
    <col min="15110" max="15110" width="19.5703125" style="48" customWidth="1"/>
    <col min="15111" max="15111" width="15.7109375" style="48" customWidth="1"/>
    <col min="15112" max="15112" width="15.140625" style="48" customWidth="1"/>
    <col min="15113" max="15113" width="16.7109375" style="48" customWidth="1"/>
    <col min="15114" max="15114" width="25.7109375" style="48" customWidth="1"/>
    <col min="15115" max="15115" width="1.85546875" style="48" customWidth="1"/>
    <col min="15116" max="15116" width="14.5703125" style="48" customWidth="1"/>
    <col min="15117" max="15361" width="9.140625" style="48"/>
    <col min="15362" max="15362" width="14.7109375" style="48" customWidth="1"/>
    <col min="15363" max="15363" width="9.140625" style="48"/>
    <col min="15364" max="15364" width="10" style="48" customWidth="1"/>
    <col min="15365" max="15365" width="18.42578125" style="48" customWidth="1"/>
    <col min="15366" max="15366" width="19.5703125" style="48" customWidth="1"/>
    <col min="15367" max="15367" width="15.7109375" style="48" customWidth="1"/>
    <col min="15368" max="15368" width="15.140625" style="48" customWidth="1"/>
    <col min="15369" max="15369" width="16.7109375" style="48" customWidth="1"/>
    <col min="15370" max="15370" width="25.7109375" style="48" customWidth="1"/>
    <col min="15371" max="15371" width="1.85546875" style="48" customWidth="1"/>
    <col min="15372" max="15372" width="14.5703125" style="48" customWidth="1"/>
    <col min="15373" max="15617" width="9.140625" style="48"/>
    <col min="15618" max="15618" width="14.7109375" style="48" customWidth="1"/>
    <col min="15619" max="15619" width="9.140625" style="48"/>
    <col min="15620" max="15620" width="10" style="48" customWidth="1"/>
    <col min="15621" max="15621" width="18.42578125" style="48" customWidth="1"/>
    <col min="15622" max="15622" width="19.5703125" style="48" customWidth="1"/>
    <col min="15623" max="15623" width="15.7109375" style="48" customWidth="1"/>
    <col min="15624" max="15624" width="15.140625" style="48" customWidth="1"/>
    <col min="15625" max="15625" width="16.7109375" style="48" customWidth="1"/>
    <col min="15626" max="15626" width="25.7109375" style="48" customWidth="1"/>
    <col min="15627" max="15627" width="1.85546875" style="48" customWidth="1"/>
    <col min="15628" max="15628" width="14.5703125" style="48" customWidth="1"/>
    <col min="15629" max="15873" width="9.140625" style="48"/>
    <col min="15874" max="15874" width="14.7109375" style="48" customWidth="1"/>
    <col min="15875" max="15875" width="9.140625" style="48"/>
    <col min="15876" max="15876" width="10" style="48" customWidth="1"/>
    <col min="15877" max="15877" width="18.42578125" style="48" customWidth="1"/>
    <col min="15878" max="15878" width="19.5703125" style="48" customWidth="1"/>
    <col min="15879" max="15879" width="15.7109375" style="48" customWidth="1"/>
    <col min="15880" max="15880" width="15.140625" style="48" customWidth="1"/>
    <col min="15881" max="15881" width="16.7109375" style="48" customWidth="1"/>
    <col min="15882" max="15882" width="25.7109375" style="48" customWidth="1"/>
    <col min="15883" max="15883" width="1.85546875" style="48" customWidth="1"/>
    <col min="15884" max="15884" width="14.5703125" style="48" customWidth="1"/>
    <col min="15885" max="16129" width="9.140625" style="48"/>
    <col min="16130" max="16130" width="14.7109375" style="48" customWidth="1"/>
    <col min="16131" max="16131" width="9.140625" style="48"/>
    <col min="16132" max="16132" width="10" style="48" customWidth="1"/>
    <col min="16133" max="16133" width="18.42578125" style="48" customWidth="1"/>
    <col min="16134" max="16134" width="19.5703125" style="48" customWidth="1"/>
    <col min="16135" max="16135" width="15.7109375" style="48" customWidth="1"/>
    <col min="16136" max="16136" width="15.140625" style="48" customWidth="1"/>
    <col min="16137" max="16137" width="16.7109375" style="48" customWidth="1"/>
    <col min="16138" max="16138" width="25.7109375" style="48" customWidth="1"/>
    <col min="16139" max="16139" width="1.85546875" style="48" customWidth="1"/>
    <col min="16140" max="16140" width="14.5703125" style="48" customWidth="1"/>
    <col min="16141" max="16384" width="9.140625" style="48"/>
  </cols>
  <sheetData>
    <row r="1" spans="1:15" ht="15.75">
      <c r="A1" s="47"/>
      <c r="B1" s="47"/>
      <c r="C1" s="47"/>
      <c r="D1" s="47"/>
      <c r="E1" s="47"/>
      <c r="F1" s="47"/>
      <c r="G1" s="47"/>
      <c r="H1" s="47"/>
      <c r="I1" s="47"/>
      <c r="J1" s="27" t="s">
        <v>351</v>
      </c>
    </row>
    <row r="2" spans="1:15" ht="21.75" customHeight="1">
      <c r="A2" s="1106" t="s">
        <v>183</v>
      </c>
      <c r="B2" s="1106"/>
      <c r="C2" s="1106"/>
      <c r="D2" s="1106"/>
      <c r="E2" s="1106"/>
      <c r="F2" s="1106"/>
      <c r="G2" s="1106"/>
      <c r="H2" s="1106"/>
      <c r="I2" s="1106"/>
      <c r="J2" s="1106"/>
      <c r="L2" s="1094"/>
      <c r="M2" s="1081"/>
      <c r="N2" s="1081"/>
      <c r="O2" s="1081"/>
    </row>
    <row r="3" spans="1:15" ht="18.75">
      <c r="A3" s="47"/>
      <c r="B3" s="47"/>
      <c r="C3" s="47"/>
      <c r="D3" s="47"/>
      <c r="E3" s="47"/>
      <c r="F3" s="47"/>
      <c r="G3" s="47"/>
      <c r="H3" s="47"/>
      <c r="I3" s="47"/>
      <c r="J3" s="47"/>
      <c r="L3" s="1084"/>
      <c r="M3" s="1084"/>
      <c r="N3" s="1084"/>
      <c r="O3" s="1084"/>
    </row>
    <row r="4" spans="1:15" ht="15.75">
      <c r="A4" s="1095" t="s">
        <v>1385</v>
      </c>
      <c r="B4" s="1095"/>
      <c r="C4" s="47"/>
      <c r="D4" s="47"/>
      <c r="E4" s="1096" t="s">
        <v>1404</v>
      </c>
      <c r="F4" s="1081"/>
      <c r="G4" s="1081"/>
      <c r="H4" s="1081"/>
      <c r="I4" s="1081"/>
      <c r="J4" s="47"/>
    </row>
    <row r="5" spans="1:15" ht="15.75">
      <c r="A5" s="1085" t="s">
        <v>33</v>
      </c>
      <c r="B5" s="1081"/>
      <c r="C5" s="1081"/>
      <c r="D5" s="47"/>
      <c r="E5" s="47"/>
      <c r="F5" s="47"/>
      <c r="G5" s="47"/>
      <c r="H5" s="47"/>
      <c r="I5" s="47"/>
      <c r="J5" s="47"/>
    </row>
    <row r="6" spans="1:15" ht="15.75" hidden="1">
      <c r="A6" s="47"/>
      <c r="B6" s="47">
        <v>1</v>
      </c>
      <c r="C6" s="47"/>
      <c r="D6" s="47"/>
      <c r="E6" s="47"/>
      <c r="F6" s="47"/>
      <c r="G6" s="47"/>
      <c r="H6" s="47"/>
      <c r="I6" s="47"/>
      <c r="J6" s="47"/>
    </row>
    <row r="7" spans="1:15" ht="18.75">
      <c r="A7" s="47"/>
      <c r="B7" s="49">
        <v>1</v>
      </c>
      <c r="C7" s="50" t="s">
        <v>520</v>
      </c>
      <c r="D7" s="50"/>
      <c r="E7" s="50"/>
      <c r="F7" s="50"/>
      <c r="G7" s="47"/>
      <c r="H7" s="47"/>
      <c r="I7" s="47"/>
      <c r="J7" s="47"/>
    </row>
    <row r="8" spans="1:15" ht="15.75">
      <c r="A8" s="47"/>
      <c r="B8" s="47"/>
      <c r="C8" s="47"/>
      <c r="D8" s="32" t="s">
        <v>169</v>
      </c>
      <c r="E8" s="47"/>
      <c r="F8" s="47"/>
      <c r="G8" s="51" t="s">
        <v>184</v>
      </c>
      <c r="H8" s="47"/>
      <c r="I8" s="47"/>
      <c r="J8" s="52" t="s">
        <v>185</v>
      </c>
    </row>
    <row r="9" spans="1:15" ht="27.75" customHeight="1">
      <c r="A9" s="47"/>
      <c r="B9" s="47"/>
      <c r="C9" s="47" t="s">
        <v>49</v>
      </c>
      <c r="D9" s="1097" t="s">
        <v>186</v>
      </c>
      <c r="E9" s="1081"/>
      <c r="F9" s="47" t="s">
        <v>51</v>
      </c>
      <c r="G9" s="57" t="s">
        <v>1415</v>
      </c>
      <c r="H9" s="47"/>
      <c r="I9" s="47"/>
      <c r="J9" s="53" t="s">
        <v>187</v>
      </c>
    </row>
    <row r="10" spans="1:15" ht="21.75" customHeight="1">
      <c r="A10" s="47"/>
      <c r="B10" s="47"/>
      <c r="C10" s="47" t="s">
        <v>50</v>
      </c>
      <c r="D10" s="1097" t="s">
        <v>188</v>
      </c>
      <c r="E10" s="1081"/>
      <c r="F10" s="47" t="s">
        <v>51</v>
      </c>
      <c r="G10" s="57" t="s">
        <v>502</v>
      </c>
      <c r="H10" s="47"/>
      <c r="I10" s="47"/>
      <c r="J10" s="53" t="s">
        <v>52</v>
      </c>
    </row>
    <row r="11" spans="1:15" ht="14.25" customHeight="1">
      <c r="A11" s="47"/>
      <c r="B11" s="47"/>
      <c r="C11" s="47"/>
      <c r="D11" s="47"/>
      <c r="E11" s="47"/>
      <c r="F11" s="47"/>
      <c r="G11" s="47"/>
      <c r="H11" s="47"/>
      <c r="I11" s="47"/>
      <c r="J11" s="47"/>
      <c r="K11" s="54"/>
    </row>
    <row r="12" spans="1:15" ht="21" customHeight="1" thickBot="1">
      <c r="A12" s="47"/>
      <c r="B12" s="47"/>
      <c r="C12" s="47"/>
      <c r="D12" s="55" t="s">
        <v>112</v>
      </c>
      <c r="E12" s="47"/>
      <c r="F12" s="47"/>
      <c r="G12" s="844" t="s">
        <v>502</v>
      </c>
      <c r="H12" s="47"/>
      <c r="I12" s="47"/>
      <c r="J12" s="56"/>
    </row>
    <row r="13" spans="1:15" ht="40.5" customHeight="1" thickTop="1">
      <c r="A13" s="47"/>
      <c r="B13" s="57">
        <v>2</v>
      </c>
      <c r="C13" s="1098" t="s">
        <v>521</v>
      </c>
      <c r="D13" s="1099"/>
      <c r="E13" s="1099"/>
      <c r="F13" s="1099"/>
      <c r="G13" s="1099"/>
      <c r="H13" s="1099"/>
      <c r="I13" s="1099"/>
      <c r="J13" s="1099"/>
    </row>
    <row r="14" spans="1:15" ht="81" customHeight="1">
      <c r="A14" s="1100" t="s">
        <v>189</v>
      </c>
      <c r="B14" s="1101"/>
      <c r="C14" s="1101"/>
      <c r="D14" s="1102"/>
      <c r="E14" s="58" t="s">
        <v>190</v>
      </c>
      <c r="F14" s="59" t="s">
        <v>191</v>
      </c>
      <c r="G14" s="60" t="s">
        <v>192</v>
      </c>
      <c r="H14" s="58" t="s">
        <v>193</v>
      </c>
      <c r="I14" s="58" t="s">
        <v>194</v>
      </c>
      <c r="J14" s="58" t="s">
        <v>195</v>
      </c>
    </row>
    <row r="15" spans="1:15" ht="15" customHeight="1">
      <c r="A15" s="1103"/>
      <c r="B15" s="1104"/>
      <c r="C15" s="1104"/>
      <c r="D15" s="1105"/>
      <c r="E15" s="61" t="s">
        <v>7</v>
      </c>
      <c r="F15" s="61" t="s">
        <v>7</v>
      </c>
      <c r="G15" s="61" t="s">
        <v>7</v>
      </c>
      <c r="H15" s="61" t="s">
        <v>7</v>
      </c>
      <c r="I15" s="61" t="s">
        <v>7</v>
      </c>
      <c r="J15" s="62"/>
    </row>
    <row r="16" spans="1:15" ht="21" customHeight="1">
      <c r="A16" s="63">
        <v>1</v>
      </c>
      <c r="B16" s="64"/>
      <c r="C16" s="64"/>
      <c r="D16" s="64"/>
      <c r="E16" s="65"/>
      <c r="F16" s="66"/>
      <c r="G16" s="67"/>
      <c r="H16" s="67"/>
      <c r="I16" s="67"/>
      <c r="J16" s="67"/>
    </row>
    <row r="17" spans="1:10" ht="21.75" customHeight="1">
      <c r="A17" s="68">
        <v>2</v>
      </c>
      <c r="B17" s="69"/>
      <c r="C17" s="69"/>
      <c r="D17" s="69"/>
      <c r="E17" s="67"/>
      <c r="F17" s="70"/>
      <c r="G17" s="65"/>
      <c r="H17" s="65"/>
      <c r="I17" s="65"/>
      <c r="J17" s="65"/>
    </row>
    <row r="18" spans="1:10" ht="24" customHeight="1">
      <c r="A18" s="68">
        <v>3</v>
      </c>
      <c r="B18" s="69"/>
      <c r="C18" s="69"/>
      <c r="D18" s="69"/>
      <c r="E18" s="67"/>
      <c r="F18" s="70"/>
      <c r="G18" s="65"/>
      <c r="H18" s="65"/>
      <c r="I18" s="65"/>
      <c r="J18" s="65"/>
    </row>
    <row r="19" spans="1:10" ht="23.25" customHeight="1">
      <c r="A19" s="68">
        <v>4</v>
      </c>
      <c r="B19" s="69"/>
      <c r="C19" s="69"/>
      <c r="D19" s="69"/>
      <c r="E19" s="67"/>
      <c r="F19" s="70"/>
      <c r="G19" s="65"/>
      <c r="H19" s="845" t="s">
        <v>502</v>
      </c>
      <c r="I19" s="65"/>
      <c r="J19" s="65"/>
    </row>
    <row r="20" spans="1:10" ht="23.25" customHeight="1">
      <c r="A20" s="68">
        <v>5</v>
      </c>
      <c r="B20" s="69"/>
      <c r="C20" s="69"/>
      <c r="D20" s="69"/>
      <c r="E20" s="67"/>
      <c r="F20" s="70"/>
      <c r="G20" s="65"/>
      <c r="H20" s="65"/>
      <c r="I20" s="65"/>
      <c r="J20" s="65"/>
    </row>
    <row r="21" spans="1:10" ht="18.75" customHeight="1">
      <c r="A21" s="68">
        <v>6</v>
      </c>
      <c r="B21" s="69"/>
      <c r="C21" s="69"/>
      <c r="D21" s="69"/>
      <c r="E21" s="71"/>
      <c r="F21" s="72"/>
      <c r="G21" s="73"/>
      <c r="H21" s="73"/>
      <c r="I21" s="73"/>
      <c r="J21" s="65"/>
    </row>
    <row r="22" spans="1:10" ht="19.5" customHeight="1" thickBot="1">
      <c r="A22" s="74"/>
      <c r="B22" s="75" t="s">
        <v>112</v>
      </c>
      <c r="C22" s="69"/>
      <c r="D22" s="69"/>
      <c r="E22" s="76"/>
      <c r="F22" s="77"/>
      <c r="G22" s="76"/>
      <c r="H22" s="76"/>
      <c r="I22" s="76"/>
      <c r="J22" s="65"/>
    </row>
    <row r="23" spans="1:10" ht="9.75" customHeight="1" thickTop="1">
      <c r="A23" s="78"/>
      <c r="B23" s="79"/>
      <c r="C23" s="78"/>
      <c r="D23" s="78"/>
      <c r="E23" s="78"/>
      <c r="F23" s="78"/>
      <c r="G23" s="78"/>
      <c r="H23" s="78"/>
      <c r="I23" s="78"/>
      <c r="J23" s="78"/>
    </row>
    <row r="24" spans="1:10" ht="15.75">
      <c r="A24" s="80" t="s">
        <v>522</v>
      </c>
      <c r="B24" s="81"/>
      <c r="C24" s="81"/>
      <c r="D24" s="81"/>
      <c r="E24" s="81"/>
      <c r="F24" s="81"/>
      <c r="G24" s="81"/>
      <c r="H24" s="81"/>
      <c r="I24" s="81"/>
      <c r="J24" s="81"/>
    </row>
    <row r="25" spans="1:10" ht="12" customHeight="1">
      <c r="A25" s="81"/>
      <c r="B25" s="81"/>
      <c r="C25" s="81"/>
      <c r="D25" s="81"/>
      <c r="E25" s="81"/>
      <c r="F25" s="81"/>
      <c r="G25" s="81"/>
      <c r="H25" s="81"/>
      <c r="I25" s="81"/>
      <c r="J25" s="81"/>
    </row>
    <row r="26" spans="1:10" ht="15.75">
      <c r="A26" s="47"/>
      <c r="B26" s="47"/>
      <c r="C26" s="47"/>
      <c r="D26" s="47"/>
      <c r="E26" s="47"/>
      <c r="F26" s="47"/>
      <c r="H26" s="3" t="s">
        <v>288</v>
      </c>
      <c r="I26" s="20"/>
      <c r="J26" s="20"/>
    </row>
    <row r="27" spans="1:10" ht="15" customHeight="1">
      <c r="A27" s="47"/>
      <c r="B27" s="47"/>
      <c r="C27" s="47"/>
      <c r="D27" s="47"/>
      <c r="E27" s="47"/>
      <c r="F27" s="47"/>
      <c r="H27" s="154" t="s">
        <v>359</v>
      </c>
      <c r="I27" s="47"/>
      <c r="J27" s="47"/>
    </row>
    <row r="28" spans="1:10" ht="15.75">
      <c r="H28" s="155" t="s">
        <v>289</v>
      </c>
    </row>
    <row r="29" spans="1:10" ht="15.75">
      <c r="H29" s="21" t="s">
        <v>152</v>
      </c>
    </row>
  </sheetData>
  <mergeCells count="10">
    <mergeCell ref="D9:E9"/>
    <mergeCell ref="D10:E10"/>
    <mergeCell ref="C13:J13"/>
    <mergeCell ref="A14:D15"/>
    <mergeCell ref="A2:J2"/>
    <mergeCell ref="L2:O2"/>
    <mergeCell ref="L3:O3"/>
    <mergeCell ref="A4:B4"/>
    <mergeCell ref="E4:I4"/>
    <mergeCell ref="A5:C5"/>
  </mergeCells>
  <printOptions horizontalCentered="1"/>
  <pageMargins left="0.74803149606299213" right="0.62992125984251968" top="0.94488188976377963" bottom="0.23622047244094491" header="0.31496062992125984" footer="0.19685039370078741"/>
  <pageSetup paperSize="9" scale="83" firstPageNumber="54" orientation="landscape" useFirstPageNumber="1" r:id="rId1"/>
  <headerFooter>
    <oddFooter>&amp;C&amp;10&amp;P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5"/>
  <sheetViews>
    <sheetView topLeftCell="E1" workbookViewId="0">
      <selection sqref="A1:I33"/>
    </sheetView>
  </sheetViews>
  <sheetFormatPr defaultRowHeight="15"/>
  <cols>
    <col min="1" max="1" width="61.7109375" style="48" customWidth="1"/>
    <col min="2" max="2" width="29.7109375" style="48" customWidth="1"/>
    <col min="3" max="3" width="11.85546875" style="48" customWidth="1"/>
    <col min="4" max="4" width="11.7109375" style="48" customWidth="1"/>
    <col min="5" max="5" width="11.85546875" style="48" customWidth="1"/>
    <col min="6" max="6" width="11.28515625" style="48" customWidth="1"/>
    <col min="7" max="7" width="17.28515625" style="48" customWidth="1"/>
    <col min="8" max="8" width="17" style="48" customWidth="1"/>
    <col min="9" max="9" width="13.7109375" style="48" customWidth="1"/>
    <col min="10" max="10" width="3.7109375" style="48" customWidth="1"/>
    <col min="11" max="258" width="9.140625" style="48"/>
    <col min="259" max="259" width="46.85546875" style="48" customWidth="1"/>
    <col min="260" max="260" width="25.140625" style="48" customWidth="1"/>
    <col min="261" max="261" width="14.140625" style="48" customWidth="1"/>
    <col min="262" max="262" width="13.7109375" style="48" customWidth="1"/>
    <col min="263" max="263" width="12.28515625" style="48" customWidth="1"/>
    <col min="264" max="264" width="12.42578125" style="48" customWidth="1"/>
    <col min="265" max="265" width="22" style="48" customWidth="1"/>
    <col min="266" max="514" width="9.140625" style="48"/>
    <col min="515" max="515" width="46.85546875" style="48" customWidth="1"/>
    <col min="516" max="516" width="25.140625" style="48" customWidth="1"/>
    <col min="517" max="517" width="14.140625" style="48" customWidth="1"/>
    <col min="518" max="518" width="13.7109375" style="48" customWidth="1"/>
    <col min="519" max="519" width="12.28515625" style="48" customWidth="1"/>
    <col min="520" max="520" width="12.42578125" style="48" customWidth="1"/>
    <col min="521" max="521" width="22" style="48" customWidth="1"/>
    <col min="522" max="770" width="9.140625" style="48"/>
    <col min="771" max="771" width="46.85546875" style="48" customWidth="1"/>
    <col min="772" max="772" width="25.140625" style="48" customWidth="1"/>
    <col min="773" max="773" width="14.140625" style="48" customWidth="1"/>
    <col min="774" max="774" width="13.7109375" style="48" customWidth="1"/>
    <col min="775" max="775" width="12.28515625" style="48" customWidth="1"/>
    <col min="776" max="776" width="12.42578125" style="48" customWidth="1"/>
    <col min="777" max="777" width="22" style="48" customWidth="1"/>
    <col min="778" max="1026" width="9.140625" style="48"/>
    <col min="1027" max="1027" width="46.85546875" style="48" customWidth="1"/>
    <col min="1028" max="1028" width="25.140625" style="48" customWidth="1"/>
    <col min="1029" max="1029" width="14.140625" style="48" customWidth="1"/>
    <col min="1030" max="1030" width="13.7109375" style="48" customWidth="1"/>
    <col min="1031" max="1031" width="12.28515625" style="48" customWidth="1"/>
    <col min="1032" max="1032" width="12.42578125" style="48" customWidth="1"/>
    <col min="1033" max="1033" width="22" style="48" customWidth="1"/>
    <col min="1034" max="1282" width="9.140625" style="48"/>
    <col min="1283" max="1283" width="46.85546875" style="48" customWidth="1"/>
    <col min="1284" max="1284" width="25.140625" style="48" customWidth="1"/>
    <col min="1285" max="1285" width="14.140625" style="48" customWidth="1"/>
    <col min="1286" max="1286" width="13.7109375" style="48" customWidth="1"/>
    <col min="1287" max="1287" width="12.28515625" style="48" customWidth="1"/>
    <col min="1288" max="1288" width="12.42578125" style="48" customWidth="1"/>
    <col min="1289" max="1289" width="22" style="48" customWidth="1"/>
    <col min="1290" max="1538" width="9.140625" style="48"/>
    <col min="1539" max="1539" width="46.85546875" style="48" customWidth="1"/>
    <col min="1540" max="1540" width="25.140625" style="48" customWidth="1"/>
    <col min="1541" max="1541" width="14.140625" style="48" customWidth="1"/>
    <col min="1542" max="1542" width="13.7109375" style="48" customWidth="1"/>
    <col min="1543" max="1543" width="12.28515625" style="48" customWidth="1"/>
    <col min="1544" max="1544" width="12.42578125" style="48" customWidth="1"/>
    <col min="1545" max="1545" width="22" style="48" customWidth="1"/>
    <col min="1546" max="1794" width="9.140625" style="48"/>
    <col min="1795" max="1795" width="46.85546875" style="48" customWidth="1"/>
    <col min="1796" max="1796" width="25.140625" style="48" customWidth="1"/>
    <col min="1797" max="1797" width="14.140625" style="48" customWidth="1"/>
    <col min="1798" max="1798" width="13.7109375" style="48" customWidth="1"/>
    <col min="1799" max="1799" width="12.28515625" style="48" customWidth="1"/>
    <col min="1800" max="1800" width="12.42578125" style="48" customWidth="1"/>
    <col min="1801" max="1801" width="22" style="48" customWidth="1"/>
    <col min="1802" max="2050" width="9.140625" style="48"/>
    <col min="2051" max="2051" width="46.85546875" style="48" customWidth="1"/>
    <col min="2052" max="2052" width="25.140625" style="48" customWidth="1"/>
    <col min="2053" max="2053" width="14.140625" style="48" customWidth="1"/>
    <col min="2054" max="2054" width="13.7109375" style="48" customWidth="1"/>
    <col min="2055" max="2055" width="12.28515625" style="48" customWidth="1"/>
    <col min="2056" max="2056" width="12.42578125" style="48" customWidth="1"/>
    <col min="2057" max="2057" width="22" style="48" customWidth="1"/>
    <col min="2058" max="2306" width="9.140625" style="48"/>
    <col min="2307" max="2307" width="46.85546875" style="48" customWidth="1"/>
    <col min="2308" max="2308" width="25.140625" style="48" customWidth="1"/>
    <col min="2309" max="2309" width="14.140625" style="48" customWidth="1"/>
    <col min="2310" max="2310" width="13.7109375" style="48" customWidth="1"/>
    <col min="2311" max="2311" width="12.28515625" style="48" customWidth="1"/>
    <col min="2312" max="2312" width="12.42578125" style="48" customWidth="1"/>
    <col min="2313" max="2313" width="22" style="48" customWidth="1"/>
    <col min="2314" max="2562" width="9.140625" style="48"/>
    <col min="2563" max="2563" width="46.85546875" style="48" customWidth="1"/>
    <col min="2564" max="2564" width="25.140625" style="48" customWidth="1"/>
    <col min="2565" max="2565" width="14.140625" style="48" customWidth="1"/>
    <col min="2566" max="2566" width="13.7109375" style="48" customWidth="1"/>
    <col min="2567" max="2567" width="12.28515625" style="48" customWidth="1"/>
    <col min="2568" max="2568" width="12.42578125" style="48" customWidth="1"/>
    <col min="2569" max="2569" width="22" style="48" customWidth="1"/>
    <col min="2570" max="2818" width="9.140625" style="48"/>
    <col min="2819" max="2819" width="46.85546875" style="48" customWidth="1"/>
    <col min="2820" max="2820" width="25.140625" style="48" customWidth="1"/>
    <col min="2821" max="2821" width="14.140625" style="48" customWidth="1"/>
    <col min="2822" max="2822" width="13.7109375" style="48" customWidth="1"/>
    <col min="2823" max="2823" width="12.28515625" style="48" customWidth="1"/>
    <col min="2824" max="2824" width="12.42578125" style="48" customWidth="1"/>
    <col min="2825" max="2825" width="22" style="48" customWidth="1"/>
    <col min="2826" max="3074" width="9.140625" style="48"/>
    <col min="3075" max="3075" width="46.85546875" style="48" customWidth="1"/>
    <col min="3076" max="3076" width="25.140625" style="48" customWidth="1"/>
    <col min="3077" max="3077" width="14.140625" style="48" customWidth="1"/>
    <col min="3078" max="3078" width="13.7109375" style="48" customWidth="1"/>
    <col min="3079" max="3079" width="12.28515625" style="48" customWidth="1"/>
    <col min="3080" max="3080" width="12.42578125" style="48" customWidth="1"/>
    <col min="3081" max="3081" width="22" style="48" customWidth="1"/>
    <col min="3082" max="3330" width="9.140625" style="48"/>
    <col min="3331" max="3331" width="46.85546875" style="48" customWidth="1"/>
    <col min="3332" max="3332" width="25.140625" style="48" customWidth="1"/>
    <col min="3333" max="3333" width="14.140625" style="48" customWidth="1"/>
    <col min="3334" max="3334" width="13.7109375" style="48" customWidth="1"/>
    <col min="3335" max="3335" width="12.28515625" style="48" customWidth="1"/>
    <col min="3336" max="3336" width="12.42578125" style="48" customWidth="1"/>
    <col min="3337" max="3337" width="22" style="48" customWidth="1"/>
    <col min="3338" max="3586" width="9.140625" style="48"/>
    <col min="3587" max="3587" width="46.85546875" style="48" customWidth="1"/>
    <col min="3588" max="3588" width="25.140625" style="48" customWidth="1"/>
    <col min="3589" max="3589" width="14.140625" style="48" customWidth="1"/>
    <col min="3590" max="3590" width="13.7109375" style="48" customWidth="1"/>
    <col min="3591" max="3591" width="12.28515625" style="48" customWidth="1"/>
    <col min="3592" max="3592" width="12.42578125" style="48" customWidth="1"/>
    <col min="3593" max="3593" width="22" style="48" customWidth="1"/>
    <col min="3594" max="3842" width="9.140625" style="48"/>
    <col min="3843" max="3843" width="46.85546875" style="48" customWidth="1"/>
    <col min="3844" max="3844" width="25.140625" style="48" customWidth="1"/>
    <col min="3845" max="3845" width="14.140625" style="48" customWidth="1"/>
    <col min="3846" max="3846" width="13.7109375" style="48" customWidth="1"/>
    <col min="3847" max="3847" width="12.28515625" style="48" customWidth="1"/>
    <col min="3848" max="3848" width="12.42578125" style="48" customWidth="1"/>
    <col min="3849" max="3849" width="22" style="48" customWidth="1"/>
    <col min="3850" max="4098" width="9.140625" style="48"/>
    <col min="4099" max="4099" width="46.85546875" style="48" customWidth="1"/>
    <col min="4100" max="4100" width="25.140625" style="48" customWidth="1"/>
    <col min="4101" max="4101" width="14.140625" style="48" customWidth="1"/>
    <col min="4102" max="4102" width="13.7109375" style="48" customWidth="1"/>
    <col min="4103" max="4103" width="12.28515625" style="48" customWidth="1"/>
    <col min="4104" max="4104" width="12.42578125" style="48" customWidth="1"/>
    <col min="4105" max="4105" width="22" style="48" customWidth="1"/>
    <col min="4106" max="4354" width="9.140625" style="48"/>
    <col min="4355" max="4355" width="46.85546875" style="48" customWidth="1"/>
    <col min="4356" max="4356" width="25.140625" style="48" customWidth="1"/>
    <col min="4357" max="4357" width="14.140625" style="48" customWidth="1"/>
    <col min="4358" max="4358" width="13.7109375" style="48" customWidth="1"/>
    <col min="4359" max="4359" width="12.28515625" style="48" customWidth="1"/>
    <col min="4360" max="4360" width="12.42578125" style="48" customWidth="1"/>
    <col min="4361" max="4361" width="22" style="48" customWidth="1"/>
    <col min="4362" max="4610" width="9.140625" style="48"/>
    <col min="4611" max="4611" width="46.85546875" style="48" customWidth="1"/>
    <col min="4612" max="4612" width="25.140625" style="48" customWidth="1"/>
    <col min="4613" max="4613" width="14.140625" style="48" customWidth="1"/>
    <col min="4614" max="4614" width="13.7109375" style="48" customWidth="1"/>
    <col min="4615" max="4615" width="12.28515625" style="48" customWidth="1"/>
    <col min="4616" max="4616" width="12.42578125" style="48" customWidth="1"/>
    <col min="4617" max="4617" width="22" style="48" customWidth="1"/>
    <col min="4618" max="4866" width="9.140625" style="48"/>
    <col min="4867" max="4867" width="46.85546875" style="48" customWidth="1"/>
    <col min="4868" max="4868" width="25.140625" style="48" customWidth="1"/>
    <col min="4869" max="4869" width="14.140625" style="48" customWidth="1"/>
    <col min="4870" max="4870" width="13.7109375" style="48" customWidth="1"/>
    <col min="4871" max="4871" width="12.28515625" style="48" customWidth="1"/>
    <col min="4872" max="4872" width="12.42578125" style="48" customWidth="1"/>
    <col min="4873" max="4873" width="22" style="48" customWidth="1"/>
    <col min="4874" max="5122" width="9.140625" style="48"/>
    <col min="5123" max="5123" width="46.85546875" style="48" customWidth="1"/>
    <col min="5124" max="5124" width="25.140625" style="48" customWidth="1"/>
    <col min="5125" max="5125" width="14.140625" style="48" customWidth="1"/>
    <col min="5126" max="5126" width="13.7109375" style="48" customWidth="1"/>
    <col min="5127" max="5127" width="12.28515625" style="48" customWidth="1"/>
    <col min="5128" max="5128" width="12.42578125" style="48" customWidth="1"/>
    <col min="5129" max="5129" width="22" style="48" customWidth="1"/>
    <col min="5130" max="5378" width="9.140625" style="48"/>
    <col min="5379" max="5379" width="46.85546875" style="48" customWidth="1"/>
    <col min="5380" max="5380" width="25.140625" style="48" customWidth="1"/>
    <col min="5381" max="5381" width="14.140625" style="48" customWidth="1"/>
    <col min="5382" max="5382" width="13.7109375" style="48" customWidth="1"/>
    <col min="5383" max="5383" width="12.28515625" style="48" customWidth="1"/>
    <col min="5384" max="5384" width="12.42578125" style="48" customWidth="1"/>
    <col min="5385" max="5385" width="22" style="48" customWidth="1"/>
    <col min="5386" max="5634" width="9.140625" style="48"/>
    <col min="5635" max="5635" width="46.85546875" style="48" customWidth="1"/>
    <col min="5636" max="5636" width="25.140625" style="48" customWidth="1"/>
    <col min="5637" max="5637" width="14.140625" style="48" customWidth="1"/>
    <col min="5638" max="5638" width="13.7109375" style="48" customWidth="1"/>
    <col min="5639" max="5639" width="12.28515625" style="48" customWidth="1"/>
    <col min="5640" max="5640" width="12.42578125" style="48" customWidth="1"/>
    <col min="5641" max="5641" width="22" style="48" customWidth="1"/>
    <col min="5642" max="5890" width="9.140625" style="48"/>
    <col min="5891" max="5891" width="46.85546875" style="48" customWidth="1"/>
    <col min="5892" max="5892" width="25.140625" style="48" customWidth="1"/>
    <col min="5893" max="5893" width="14.140625" style="48" customWidth="1"/>
    <col min="5894" max="5894" width="13.7109375" style="48" customWidth="1"/>
    <col min="5895" max="5895" width="12.28515625" style="48" customWidth="1"/>
    <col min="5896" max="5896" width="12.42578125" style="48" customWidth="1"/>
    <col min="5897" max="5897" width="22" style="48" customWidth="1"/>
    <col min="5898" max="6146" width="9.140625" style="48"/>
    <col min="6147" max="6147" width="46.85546875" style="48" customWidth="1"/>
    <col min="6148" max="6148" width="25.140625" style="48" customWidth="1"/>
    <col min="6149" max="6149" width="14.140625" style="48" customWidth="1"/>
    <col min="6150" max="6150" width="13.7109375" style="48" customWidth="1"/>
    <col min="6151" max="6151" width="12.28515625" style="48" customWidth="1"/>
    <col min="6152" max="6152" width="12.42578125" style="48" customWidth="1"/>
    <col min="6153" max="6153" width="22" style="48" customWidth="1"/>
    <col min="6154" max="6402" width="9.140625" style="48"/>
    <col min="6403" max="6403" width="46.85546875" style="48" customWidth="1"/>
    <col min="6404" max="6404" width="25.140625" style="48" customWidth="1"/>
    <col min="6405" max="6405" width="14.140625" style="48" customWidth="1"/>
    <col min="6406" max="6406" width="13.7109375" style="48" customWidth="1"/>
    <col min="6407" max="6407" width="12.28515625" style="48" customWidth="1"/>
    <col min="6408" max="6408" width="12.42578125" style="48" customWidth="1"/>
    <col min="6409" max="6409" width="22" style="48" customWidth="1"/>
    <col min="6410" max="6658" width="9.140625" style="48"/>
    <col min="6659" max="6659" width="46.85546875" style="48" customWidth="1"/>
    <col min="6660" max="6660" width="25.140625" style="48" customWidth="1"/>
    <col min="6661" max="6661" width="14.140625" style="48" customWidth="1"/>
    <col min="6662" max="6662" width="13.7109375" style="48" customWidth="1"/>
    <col min="6663" max="6663" width="12.28515625" style="48" customWidth="1"/>
    <col min="6664" max="6664" width="12.42578125" style="48" customWidth="1"/>
    <col min="6665" max="6665" width="22" style="48" customWidth="1"/>
    <col min="6666" max="6914" width="9.140625" style="48"/>
    <col min="6915" max="6915" width="46.85546875" style="48" customWidth="1"/>
    <col min="6916" max="6916" width="25.140625" style="48" customWidth="1"/>
    <col min="6917" max="6917" width="14.140625" style="48" customWidth="1"/>
    <col min="6918" max="6918" width="13.7109375" style="48" customWidth="1"/>
    <col min="6919" max="6919" width="12.28515625" style="48" customWidth="1"/>
    <col min="6920" max="6920" width="12.42578125" style="48" customWidth="1"/>
    <col min="6921" max="6921" width="22" style="48" customWidth="1"/>
    <col min="6922" max="7170" width="9.140625" style="48"/>
    <col min="7171" max="7171" width="46.85546875" style="48" customWidth="1"/>
    <col min="7172" max="7172" width="25.140625" style="48" customWidth="1"/>
    <col min="7173" max="7173" width="14.140625" style="48" customWidth="1"/>
    <col min="7174" max="7174" width="13.7109375" style="48" customWidth="1"/>
    <col min="7175" max="7175" width="12.28515625" style="48" customWidth="1"/>
    <col min="7176" max="7176" width="12.42578125" style="48" customWidth="1"/>
    <col min="7177" max="7177" width="22" style="48" customWidth="1"/>
    <col min="7178" max="7426" width="9.140625" style="48"/>
    <col min="7427" max="7427" width="46.85546875" style="48" customWidth="1"/>
    <col min="7428" max="7428" width="25.140625" style="48" customWidth="1"/>
    <col min="7429" max="7429" width="14.140625" style="48" customWidth="1"/>
    <col min="7430" max="7430" width="13.7109375" style="48" customWidth="1"/>
    <col min="7431" max="7431" width="12.28515625" style="48" customWidth="1"/>
    <col min="7432" max="7432" width="12.42578125" style="48" customWidth="1"/>
    <col min="7433" max="7433" width="22" style="48" customWidth="1"/>
    <col min="7434" max="7682" width="9.140625" style="48"/>
    <col min="7683" max="7683" width="46.85546875" style="48" customWidth="1"/>
    <col min="7684" max="7684" width="25.140625" style="48" customWidth="1"/>
    <col min="7685" max="7685" width="14.140625" style="48" customWidth="1"/>
    <col min="7686" max="7686" width="13.7109375" style="48" customWidth="1"/>
    <col min="7687" max="7687" width="12.28515625" style="48" customWidth="1"/>
    <col min="7688" max="7688" width="12.42578125" style="48" customWidth="1"/>
    <col min="7689" max="7689" width="22" style="48" customWidth="1"/>
    <col min="7690" max="7938" width="9.140625" style="48"/>
    <col min="7939" max="7939" width="46.85546875" style="48" customWidth="1"/>
    <col min="7940" max="7940" width="25.140625" style="48" customWidth="1"/>
    <col min="7941" max="7941" width="14.140625" style="48" customWidth="1"/>
    <col min="7942" max="7942" width="13.7109375" style="48" customWidth="1"/>
    <col min="7943" max="7943" width="12.28515625" style="48" customWidth="1"/>
    <col min="7944" max="7944" width="12.42578125" style="48" customWidth="1"/>
    <col min="7945" max="7945" width="22" style="48" customWidth="1"/>
    <col min="7946" max="8194" width="9.140625" style="48"/>
    <col min="8195" max="8195" width="46.85546875" style="48" customWidth="1"/>
    <col min="8196" max="8196" width="25.140625" style="48" customWidth="1"/>
    <col min="8197" max="8197" width="14.140625" style="48" customWidth="1"/>
    <col min="8198" max="8198" width="13.7109375" style="48" customWidth="1"/>
    <col min="8199" max="8199" width="12.28515625" style="48" customWidth="1"/>
    <col min="8200" max="8200" width="12.42578125" style="48" customWidth="1"/>
    <col min="8201" max="8201" width="22" style="48" customWidth="1"/>
    <col min="8202" max="8450" width="9.140625" style="48"/>
    <col min="8451" max="8451" width="46.85546875" style="48" customWidth="1"/>
    <col min="8452" max="8452" width="25.140625" style="48" customWidth="1"/>
    <col min="8453" max="8453" width="14.140625" style="48" customWidth="1"/>
    <col min="8454" max="8454" width="13.7109375" style="48" customWidth="1"/>
    <col min="8455" max="8455" width="12.28515625" style="48" customWidth="1"/>
    <col min="8456" max="8456" width="12.42578125" style="48" customWidth="1"/>
    <col min="8457" max="8457" width="22" style="48" customWidth="1"/>
    <col min="8458" max="8706" width="9.140625" style="48"/>
    <col min="8707" max="8707" width="46.85546875" style="48" customWidth="1"/>
    <col min="8708" max="8708" width="25.140625" style="48" customWidth="1"/>
    <col min="8709" max="8709" width="14.140625" style="48" customWidth="1"/>
    <col min="8710" max="8710" width="13.7109375" style="48" customWidth="1"/>
    <col min="8711" max="8711" width="12.28515625" style="48" customWidth="1"/>
    <col min="8712" max="8712" width="12.42578125" style="48" customWidth="1"/>
    <col min="8713" max="8713" width="22" style="48" customWidth="1"/>
    <col min="8714" max="8962" width="9.140625" style="48"/>
    <col min="8963" max="8963" width="46.85546875" style="48" customWidth="1"/>
    <col min="8964" max="8964" width="25.140625" style="48" customWidth="1"/>
    <col min="8965" max="8965" width="14.140625" style="48" customWidth="1"/>
    <col min="8966" max="8966" width="13.7109375" style="48" customWidth="1"/>
    <col min="8967" max="8967" width="12.28515625" style="48" customWidth="1"/>
    <col min="8968" max="8968" width="12.42578125" style="48" customWidth="1"/>
    <col min="8969" max="8969" width="22" style="48" customWidth="1"/>
    <col min="8970" max="9218" width="9.140625" style="48"/>
    <col min="9219" max="9219" width="46.85546875" style="48" customWidth="1"/>
    <col min="9220" max="9220" width="25.140625" style="48" customWidth="1"/>
    <col min="9221" max="9221" width="14.140625" style="48" customWidth="1"/>
    <col min="9222" max="9222" width="13.7109375" style="48" customWidth="1"/>
    <col min="9223" max="9223" width="12.28515625" style="48" customWidth="1"/>
    <col min="9224" max="9224" width="12.42578125" style="48" customWidth="1"/>
    <col min="9225" max="9225" width="22" style="48" customWidth="1"/>
    <col min="9226" max="9474" width="9.140625" style="48"/>
    <col min="9475" max="9475" width="46.85546875" style="48" customWidth="1"/>
    <col min="9476" max="9476" width="25.140625" style="48" customWidth="1"/>
    <col min="9477" max="9477" width="14.140625" style="48" customWidth="1"/>
    <col min="9478" max="9478" width="13.7109375" style="48" customWidth="1"/>
    <col min="9479" max="9479" width="12.28515625" style="48" customWidth="1"/>
    <col min="9480" max="9480" width="12.42578125" style="48" customWidth="1"/>
    <col min="9481" max="9481" width="22" style="48" customWidth="1"/>
    <col min="9482" max="9730" width="9.140625" style="48"/>
    <col min="9731" max="9731" width="46.85546875" style="48" customWidth="1"/>
    <col min="9732" max="9732" width="25.140625" style="48" customWidth="1"/>
    <col min="9733" max="9733" width="14.140625" style="48" customWidth="1"/>
    <col min="9734" max="9734" width="13.7109375" style="48" customWidth="1"/>
    <col min="9735" max="9735" width="12.28515625" style="48" customWidth="1"/>
    <col min="9736" max="9736" width="12.42578125" style="48" customWidth="1"/>
    <col min="9737" max="9737" width="22" style="48" customWidth="1"/>
    <col min="9738" max="9986" width="9.140625" style="48"/>
    <col min="9987" max="9987" width="46.85546875" style="48" customWidth="1"/>
    <col min="9988" max="9988" width="25.140625" style="48" customWidth="1"/>
    <col min="9989" max="9989" width="14.140625" style="48" customWidth="1"/>
    <col min="9990" max="9990" width="13.7109375" style="48" customWidth="1"/>
    <col min="9991" max="9991" width="12.28515625" style="48" customWidth="1"/>
    <col min="9992" max="9992" width="12.42578125" style="48" customWidth="1"/>
    <col min="9993" max="9993" width="22" style="48" customWidth="1"/>
    <col min="9994" max="10242" width="9.140625" style="48"/>
    <col min="10243" max="10243" width="46.85546875" style="48" customWidth="1"/>
    <col min="10244" max="10244" width="25.140625" style="48" customWidth="1"/>
    <col min="10245" max="10245" width="14.140625" style="48" customWidth="1"/>
    <col min="10246" max="10246" width="13.7109375" style="48" customWidth="1"/>
    <col min="10247" max="10247" width="12.28515625" style="48" customWidth="1"/>
    <col min="10248" max="10248" width="12.42578125" style="48" customWidth="1"/>
    <col min="10249" max="10249" width="22" style="48" customWidth="1"/>
    <col min="10250" max="10498" width="9.140625" style="48"/>
    <col min="10499" max="10499" width="46.85546875" style="48" customWidth="1"/>
    <col min="10500" max="10500" width="25.140625" style="48" customWidth="1"/>
    <col min="10501" max="10501" width="14.140625" style="48" customWidth="1"/>
    <col min="10502" max="10502" width="13.7109375" style="48" customWidth="1"/>
    <col min="10503" max="10503" width="12.28515625" style="48" customWidth="1"/>
    <col min="10504" max="10504" width="12.42578125" style="48" customWidth="1"/>
    <col min="10505" max="10505" width="22" style="48" customWidth="1"/>
    <col min="10506" max="10754" width="9.140625" style="48"/>
    <col min="10755" max="10755" width="46.85546875" style="48" customWidth="1"/>
    <col min="10756" max="10756" width="25.140625" style="48" customWidth="1"/>
    <col min="10757" max="10757" width="14.140625" style="48" customWidth="1"/>
    <col min="10758" max="10758" width="13.7109375" style="48" customWidth="1"/>
    <col min="10759" max="10759" width="12.28515625" style="48" customWidth="1"/>
    <col min="10760" max="10760" width="12.42578125" style="48" customWidth="1"/>
    <col min="10761" max="10761" width="22" style="48" customWidth="1"/>
    <col min="10762" max="11010" width="9.140625" style="48"/>
    <col min="11011" max="11011" width="46.85546875" style="48" customWidth="1"/>
    <col min="11012" max="11012" width="25.140625" style="48" customWidth="1"/>
    <col min="11013" max="11013" width="14.140625" style="48" customWidth="1"/>
    <col min="11014" max="11014" width="13.7109375" style="48" customWidth="1"/>
    <col min="11015" max="11015" width="12.28515625" style="48" customWidth="1"/>
    <col min="11016" max="11016" width="12.42578125" style="48" customWidth="1"/>
    <col min="11017" max="11017" width="22" style="48" customWidth="1"/>
    <col min="11018" max="11266" width="9.140625" style="48"/>
    <col min="11267" max="11267" width="46.85546875" style="48" customWidth="1"/>
    <col min="11268" max="11268" width="25.140625" style="48" customWidth="1"/>
    <col min="11269" max="11269" width="14.140625" style="48" customWidth="1"/>
    <col min="11270" max="11270" width="13.7109375" style="48" customWidth="1"/>
    <col min="11271" max="11271" width="12.28515625" style="48" customWidth="1"/>
    <col min="11272" max="11272" width="12.42578125" style="48" customWidth="1"/>
    <col min="11273" max="11273" width="22" style="48" customWidth="1"/>
    <col min="11274" max="11522" width="9.140625" style="48"/>
    <col min="11523" max="11523" width="46.85546875" style="48" customWidth="1"/>
    <col min="11524" max="11524" width="25.140625" style="48" customWidth="1"/>
    <col min="11525" max="11525" width="14.140625" style="48" customWidth="1"/>
    <col min="11526" max="11526" width="13.7109375" style="48" customWidth="1"/>
    <col min="11527" max="11527" width="12.28515625" style="48" customWidth="1"/>
    <col min="11528" max="11528" width="12.42578125" style="48" customWidth="1"/>
    <col min="11529" max="11529" width="22" style="48" customWidth="1"/>
    <col min="11530" max="11778" width="9.140625" style="48"/>
    <col min="11779" max="11779" width="46.85546875" style="48" customWidth="1"/>
    <col min="11780" max="11780" width="25.140625" style="48" customWidth="1"/>
    <col min="11781" max="11781" width="14.140625" style="48" customWidth="1"/>
    <col min="11782" max="11782" width="13.7109375" style="48" customWidth="1"/>
    <col min="11783" max="11783" width="12.28515625" style="48" customWidth="1"/>
    <col min="11784" max="11784" width="12.42578125" style="48" customWidth="1"/>
    <col min="11785" max="11785" width="22" style="48" customWidth="1"/>
    <col min="11786" max="12034" width="9.140625" style="48"/>
    <col min="12035" max="12035" width="46.85546875" style="48" customWidth="1"/>
    <col min="12036" max="12036" width="25.140625" style="48" customWidth="1"/>
    <col min="12037" max="12037" width="14.140625" style="48" customWidth="1"/>
    <col min="12038" max="12038" width="13.7109375" style="48" customWidth="1"/>
    <col min="12039" max="12039" width="12.28515625" style="48" customWidth="1"/>
    <col min="12040" max="12040" width="12.42578125" style="48" customWidth="1"/>
    <col min="12041" max="12041" width="22" style="48" customWidth="1"/>
    <col min="12042" max="12290" width="9.140625" style="48"/>
    <col min="12291" max="12291" width="46.85546875" style="48" customWidth="1"/>
    <col min="12292" max="12292" width="25.140625" style="48" customWidth="1"/>
    <col min="12293" max="12293" width="14.140625" style="48" customWidth="1"/>
    <col min="12294" max="12294" width="13.7109375" style="48" customWidth="1"/>
    <col min="12295" max="12295" width="12.28515625" style="48" customWidth="1"/>
    <col min="12296" max="12296" width="12.42578125" style="48" customWidth="1"/>
    <col min="12297" max="12297" width="22" style="48" customWidth="1"/>
    <col min="12298" max="12546" width="9.140625" style="48"/>
    <col min="12547" max="12547" width="46.85546875" style="48" customWidth="1"/>
    <col min="12548" max="12548" width="25.140625" style="48" customWidth="1"/>
    <col min="12549" max="12549" width="14.140625" style="48" customWidth="1"/>
    <col min="12550" max="12550" width="13.7109375" style="48" customWidth="1"/>
    <col min="12551" max="12551" width="12.28515625" style="48" customWidth="1"/>
    <col min="12552" max="12552" width="12.42578125" style="48" customWidth="1"/>
    <col min="12553" max="12553" width="22" style="48" customWidth="1"/>
    <col min="12554" max="12802" width="9.140625" style="48"/>
    <col min="12803" max="12803" width="46.85546875" style="48" customWidth="1"/>
    <col min="12804" max="12804" width="25.140625" style="48" customWidth="1"/>
    <col min="12805" max="12805" width="14.140625" style="48" customWidth="1"/>
    <col min="12806" max="12806" width="13.7109375" style="48" customWidth="1"/>
    <col min="12807" max="12807" width="12.28515625" style="48" customWidth="1"/>
    <col min="12808" max="12808" width="12.42578125" style="48" customWidth="1"/>
    <col min="12809" max="12809" width="22" style="48" customWidth="1"/>
    <col min="12810" max="13058" width="9.140625" style="48"/>
    <col min="13059" max="13059" width="46.85546875" style="48" customWidth="1"/>
    <col min="13060" max="13060" width="25.140625" style="48" customWidth="1"/>
    <col min="13061" max="13061" width="14.140625" style="48" customWidth="1"/>
    <col min="13062" max="13062" width="13.7109375" style="48" customWidth="1"/>
    <col min="13063" max="13063" width="12.28515625" style="48" customWidth="1"/>
    <col min="13064" max="13064" width="12.42578125" style="48" customWidth="1"/>
    <col min="13065" max="13065" width="22" style="48" customWidth="1"/>
    <col min="13066" max="13314" width="9.140625" style="48"/>
    <col min="13315" max="13315" width="46.85546875" style="48" customWidth="1"/>
    <col min="13316" max="13316" width="25.140625" style="48" customWidth="1"/>
    <col min="13317" max="13317" width="14.140625" style="48" customWidth="1"/>
    <col min="13318" max="13318" width="13.7109375" style="48" customWidth="1"/>
    <col min="13319" max="13319" width="12.28515625" style="48" customWidth="1"/>
    <col min="13320" max="13320" width="12.42578125" style="48" customWidth="1"/>
    <col min="13321" max="13321" width="22" style="48" customWidth="1"/>
    <col min="13322" max="13570" width="9.140625" style="48"/>
    <col min="13571" max="13571" width="46.85546875" style="48" customWidth="1"/>
    <col min="13572" max="13572" width="25.140625" style="48" customWidth="1"/>
    <col min="13573" max="13573" width="14.140625" style="48" customWidth="1"/>
    <col min="13574" max="13574" width="13.7109375" style="48" customWidth="1"/>
    <col min="13575" max="13575" width="12.28515625" style="48" customWidth="1"/>
    <col min="13576" max="13576" width="12.42578125" style="48" customWidth="1"/>
    <col min="13577" max="13577" width="22" style="48" customWidth="1"/>
    <col min="13578" max="13826" width="9.140625" style="48"/>
    <col min="13827" max="13827" width="46.85546875" style="48" customWidth="1"/>
    <col min="13828" max="13828" width="25.140625" style="48" customWidth="1"/>
    <col min="13829" max="13829" width="14.140625" style="48" customWidth="1"/>
    <col min="13830" max="13830" width="13.7109375" style="48" customWidth="1"/>
    <col min="13831" max="13831" width="12.28515625" style="48" customWidth="1"/>
    <col min="13832" max="13832" width="12.42578125" style="48" customWidth="1"/>
    <col min="13833" max="13833" width="22" style="48" customWidth="1"/>
    <col min="13834" max="14082" width="9.140625" style="48"/>
    <col min="14083" max="14083" width="46.85546875" style="48" customWidth="1"/>
    <col min="14084" max="14084" width="25.140625" style="48" customWidth="1"/>
    <col min="14085" max="14085" width="14.140625" style="48" customWidth="1"/>
    <col min="14086" max="14086" width="13.7109375" style="48" customWidth="1"/>
    <col min="14087" max="14087" width="12.28515625" style="48" customWidth="1"/>
    <col min="14088" max="14088" width="12.42578125" style="48" customWidth="1"/>
    <col min="14089" max="14089" width="22" style="48" customWidth="1"/>
    <col min="14090" max="14338" width="9.140625" style="48"/>
    <col min="14339" max="14339" width="46.85546875" style="48" customWidth="1"/>
    <col min="14340" max="14340" width="25.140625" style="48" customWidth="1"/>
    <col min="14341" max="14341" width="14.140625" style="48" customWidth="1"/>
    <col min="14342" max="14342" width="13.7109375" style="48" customWidth="1"/>
    <col min="14343" max="14343" width="12.28515625" style="48" customWidth="1"/>
    <col min="14344" max="14344" width="12.42578125" style="48" customWidth="1"/>
    <col min="14345" max="14345" width="22" style="48" customWidth="1"/>
    <col min="14346" max="14594" width="9.140625" style="48"/>
    <col min="14595" max="14595" width="46.85546875" style="48" customWidth="1"/>
    <col min="14596" max="14596" width="25.140625" style="48" customWidth="1"/>
    <col min="14597" max="14597" width="14.140625" style="48" customWidth="1"/>
    <col min="14598" max="14598" width="13.7109375" style="48" customWidth="1"/>
    <col min="14599" max="14599" width="12.28515625" style="48" customWidth="1"/>
    <col min="14600" max="14600" width="12.42578125" style="48" customWidth="1"/>
    <col min="14601" max="14601" width="22" style="48" customWidth="1"/>
    <col min="14602" max="14850" width="9.140625" style="48"/>
    <col min="14851" max="14851" width="46.85546875" style="48" customWidth="1"/>
    <col min="14852" max="14852" width="25.140625" style="48" customWidth="1"/>
    <col min="14853" max="14853" width="14.140625" style="48" customWidth="1"/>
    <col min="14854" max="14854" width="13.7109375" style="48" customWidth="1"/>
    <col min="14855" max="14855" width="12.28515625" style="48" customWidth="1"/>
    <col min="14856" max="14856" width="12.42578125" style="48" customWidth="1"/>
    <col min="14857" max="14857" width="22" style="48" customWidth="1"/>
    <col min="14858" max="15106" width="9.140625" style="48"/>
    <col min="15107" max="15107" width="46.85546875" style="48" customWidth="1"/>
    <col min="15108" max="15108" width="25.140625" style="48" customWidth="1"/>
    <col min="15109" max="15109" width="14.140625" style="48" customWidth="1"/>
    <col min="15110" max="15110" width="13.7109375" style="48" customWidth="1"/>
    <col min="15111" max="15111" width="12.28515625" style="48" customWidth="1"/>
    <col min="15112" max="15112" width="12.42578125" style="48" customWidth="1"/>
    <col min="15113" max="15113" width="22" style="48" customWidth="1"/>
    <col min="15114" max="15362" width="9.140625" style="48"/>
    <col min="15363" max="15363" width="46.85546875" style="48" customWidth="1"/>
    <col min="15364" max="15364" width="25.140625" style="48" customWidth="1"/>
    <col min="15365" max="15365" width="14.140625" style="48" customWidth="1"/>
    <col min="15366" max="15366" width="13.7109375" style="48" customWidth="1"/>
    <col min="15367" max="15367" width="12.28515625" style="48" customWidth="1"/>
    <col min="15368" max="15368" width="12.42578125" style="48" customWidth="1"/>
    <col min="15369" max="15369" width="22" style="48" customWidth="1"/>
    <col min="15370" max="15618" width="9.140625" style="48"/>
    <col min="15619" max="15619" width="46.85546875" style="48" customWidth="1"/>
    <col min="15620" max="15620" width="25.140625" style="48" customWidth="1"/>
    <col min="15621" max="15621" width="14.140625" style="48" customWidth="1"/>
    <col min="15622" max="15622" width="13.7109375" style="48" customWidth="1"/>
    <col min="15623" max="15623" width="12.28515625" style="48" customWidth="1"/>
    <col min="15624" max="15624" width="12.42578125" style="48" customWidth="1"/>
    <col min="15625" max="15625" width="22" style="48" customWidth="1"/>
    <col min="15626" max="15874" width="9.140625" style="48"/>
    <col min="15875" max="15875" width="46.85546875" style="48" customWidth="1"/>
    <col min="15876" max="15876" width="25.140625" style="48" customWidth="1"/>
    <col min="15877" max="15877" width="14.140625" style="48" customWidth="1"/>
    <col min="15878" max="15878" width="13.7109375" style="48" customWidth="1"/>
    <col min="15879" max="15879" width="12.28515625" style="48" customWidth="1"/>
    <col min="15880" max="15880" width="12.42578125" style="48" customWidth="1"/>
    <col min="15881" max="15881" width="22" style="48" customWidth="1"/>
    <col min="15882" max="16130" width="9.140625" style="48"/>
    <col min="16131" max="16131" width="46.85546875" style="48" customWidth="1"/>
    <col min="16132" max="16132" width="25.140625" style="48" customWidth="1"/>
    <col min="16133" max="16133" width="14.140625" style="48" customWidth="1"/>
    <col min="16134" max="16134" width="13.7109375" style="48" customWidth="1"/>
    <col min="16135" max="16135" width="12.28515625" style="48" customWidth="1"/>
    <col min="16136" max="16136" width="12.42578125" style="48" customWidth="1"/>
    <col min="16137" max="16137" width="22" style="48" customWidth="1"/>
    <col min="16138" max="16384" width="9.140625" style="48"/>
  </cols>
  <sheetData>
    <row r="1" spans="1:9" ht="15.75">
      <c r="A1" s="88"/>
      <c r="B1" s="88"/>
      <c r="C1" s="88"/>
      <c r="D1" s="88"/>
      <c r="E1" s="164"/>
      <c r="F1" s="47"/>
      <c r="G1" s="47"/>
      <c r="H1" s="47"/>
      <c r="I1" s="27" t="s">
        <v>655</v>
      </c>
    </row>
    <row r="2" spans="1:9" ht="24.75" customHeight="1">
      <c r="A2" s="1107" t="s">
        <v>382</v>
      </c>
      <c r="B2" s="1108"/>
      <c r="C2" s="1108"/>
      <c r="D2" s="1108"/>
      <c r="E2" s="1108"/>
      <c r="F2" s="1108"/>
      <c r="G2" s="1108"/>
      <c r="H2" s="1108"/>
      <c r="I2" s="1108"/>
    </row>
    <row r="3" spans="1:9" ht="20.25">
      <c r="A3" s="1109" t="s">
        <v>523</v>
      </c>
      <c r="B3" s="1109"/>
      <c r="C3" s="1109"/>
      <c r="D3" s="1109"/>
      <c r="E3" s="1109"/>
      <c r="F3" s="1109"/>
      <c r="G3" s="1109"/>
      <c r="H3" s="1109"/>
      <c r="I3" s="1109"/>
    </row>
    <row r="4" spans="1:9" ht="42" customHeight="1">
      <c r="A4" s="1110" t="s">
        <v>756</v>
      </c>
      <c r="B4" s="1110"/>
      <c r="C4" s="1110"/>
      <c r="D4" s="1110"/>
      <c r="E4" s="1110"/>
      <c r="F4" s="1110"/>
      <c r="G4" s="1110"/>
      <c r="H4" s="1110"/>
      <c r="I4" s="1110"/>
    </row>
    <row r="5" spans="1:9" ht="15.95" customHeight="1">
      <c r="A5" s="1112" t="s">
        <v>528</v>
      </c>
      <c r="B5" s="1112"/>
      <c r="C5" s="1112"/>
      <c r="D5" s="1112"/>
      <c r="E5" s="1112"/>
      <c r="F5" s="1112"/>
      <c r="G5" s="1112"/>
      <c r="H5" s="1112"/>
      <c r="I5" s="1112"/>
    </row>
    <row r="6" spans="1:9" ht="15.95" customHeight="1">
      <c r="A6" s="219"/>
      <c r="B6" s="219"/>
      <c r="C6" s="219"/>
      <c r="D6" s="219"/>
      <c r="E6" s="219"/>
      <c r="F6" s="219"/>
      <c r="G6" s="219"/>
      <c r="H6" s="219"/>
      <c r="I6" s="219"/>
    </row>
    <row r="7" spans="1:9" ht="15.95" customHeight="1">
      <c r="A7" s="220" t="s">
        <v>1404</v>
      </c>
      <c r="B7" s="219"/>
      <c r="C7" s="219"/>
      <c r="D7" s="219"/>
      <c r="E7" s="219"/>
      <c r="F7" s="219"/>
      <c r="G7" s="219"/>
      <c r="H7" s="219"/>
      <c r="I7" s="219"/>
    </row>
    <row r="8" spans="1:9" ht="15.95" customHeight="1">
      <c r="A8" s="220" t="s">
        <v>1385</v>
      </c>
      <c r="B8" s="219"/>
      <c r="C8" s="219"/>
      <c r="D8" s="219"/>
      <c r="E8" s="219"/>
      <c r="F8" s="219"/>
      <c r="G8" s="219"/>
      <c r="H8" s="219"/>
      <c r="I8" s="219"/>
    </row>
    <row r="9" spans="1:9" ht="15.95" customHeight="1">
      <c r="A9" s="219"/>
      <c r="B9" s="219"/>
      <c r="C9" s="219"/>
      <c r="D9" s="219"/>
      <c r="E9" s="219"/>
      <c r="F9" s="219"/>
      <c r="G9" s="219"/>
      <c r="H9" s="219"/>
      <c r="I9" s="219"/>
    </row>
    <row r="10" spans="1:9" ht="15.95" customHeight="1">
      <c r="A10" s="24"/>
      <c r="B10" s="24"/>
      <c r="C10" s="165"/>
      <c r="D10" s="24"/>
      <c r="E10" s="24"/>
      <c r="F10" s="24"/>
      <c r="G10" s="24"/>
      <c r="H10" s="24"/>
      <c r="I10" s="32" t="s">
        <v>7</v>
      </c>
    </row>
    <row r="11" spans="1:9" ht="78.75">
      <c r="A11" s="166" t="s">
        <v>376</v>
      </c>
      <c r="B11" s="166" t="s">
        <v>200</v>
      </c>
      <c r="C11" s="167" t="s">
        <v>380</v>
      </c>
      <c r="D11" s="166" t="s">
        <v>199</v>
      </c>
      <c r="E11" s="166" t="s">
        <v>196</v>
      </c>
      <c r="F11" s="166" t="s">
        <v>197</v>
      </c>
      <c r="G11" s="166" t="s">
        <v>524</v>
      </c>
      <c r="H11" s="166" t="s">
        <v>525</v>
      </c>
      <c r="I11" s="166" t="s">
        <v>526</v>
      </c>
    </row>
    <row r="12" spans="1:9" ht="15.75">
      <c r="A12" s="168" t="s">
        <v>527</v>
      </c>
      <c r="B12" s="169"/>
      <c r="C12" s="170"/>
      <c r="D12" s="168"/>
      <c r="E12" s="168"/>
      <c r="F12" s="168"/>
      <c r="G12" s="168"/>
      <c r="H12" s="168"/>
      <c r="I12" s="171"/>
    </row>
    <row r="13" spans="1:9" ht="15.75">
      <c r="A13" s="172" t="s">
        <v>53</v>
      </c>
      <c r="B13" s="84"/>
      <c r="C13" s="173"/>
      <c r="D13" s="83"/>
      <c r="E13" s="83"/>
      <c r="F13" s="83"/>
      <c r="G13" s="83"/>
      <c r="H13" s="83"/>
      <c r="I13" s="172" t="s">
        <v>54</v>
      </c>
    </row>
    <row r="14" spans="1:9" ht="15.75">
      <c r="A14" s="172" t="s">
        <v>55</v>
      </c>
      <c r="B14" s="84"/>
      <c r="C14" s="173"/>
      <c r="D14" s="83"/>
      <c r="E14" s="83"/>
      <c r="F14" s="83"/>
      <c r="G14" s="83"/>
      <c r="H14" s="83"/>
      <c r="I14" s="172" t="s">
        <v>54</v>
      </c>
    </row>
    <row r="15" spans="1:9" ht="16.5" thickBot="1">
      <c r="A15" s="174" t="s">
        <v>112</v>
      </c>
      <c r="B15" s="84"/>
      <c r="C15" s="173"/>
      <c r="D15" s="83"/>
      <c r="E15" s="83"/>
      <c r="F15" s="83"/>
      <c r="G15" s="83"/>
      <c r="H15" s="83"/>
      <c r="I15" s="175"/>
    </row>
    <row r="16" spans="1:9" ht="16.5" thickTop="1">
      <c r="A16" s="174"/>
      <c r="B16" s="84"/>
      <c r="C16" s="173"/>
      <c r="D16" s="83"/>
      <c r="E16" s="83"/>
      <c r="F16" s="83"/>
      <c r="G16" s="83"/>
      <c r="H16" s="83"/>
      <c r="I16" s="83"/>
    </row>
    <row r="17" spans="1:10" ht="15.75">
      <c r="A17" s="83" t="s">
        <v>529</v>
      </c>
      <c r="B17" s="84"/>
      <c r="C17" s="173"/>
      <c r="D17" s="83"/>
      <c r="E17" s="83"/>
      <c r="F17" s="83"/>
      <c r="G17" s="83"/>
      <c r="H17" s="83"/>
      <c r="I17" s="176"/>
    </row>
    <row r="18" spans="1:10" ht="15.75">
      <c r="A18" s="172" t="s">
        <v>53</v>
      </c>
      <c r="B18" s="84"/>
      <c r="C18" s="173"/>
      <c r="D18" s="83"/>
      <c r="E18" s="83"/>
      <c r="F18" s="83"/>
      <c r="G18" s="83"/>
      <c r="H18" s="83"/>
      <c r="I18" s="172" t="s">
        <v>54</v>
      </c>
    </row>
    <row r="19" spans="1:10" ht="15.75">
      <c r="A19" s="172" t="s">
        <v>55</v>
      </c>
      <c r="B19" s="83"/>
      <c r="C19" s="173"/>
      <c r="D19" s="83"/>
      <c r="E19" s="84" t="s">
        <v>502</v>
      </c>
      <c r="F19" s="83"/>
      <c r="G19" s="83"/>
      <c r="H19" s="83"/>
      <c r="I19" s="172" t="s">
        <v>54</v>
      </c>
    </row>
    <row r="20" spans="1:10" ht="16.5" thickBot="1">
      <c r="A20" s="174" t="s">
        <v>112</v>
      </c>
      <c r="B20" s="83"/>
      <c r="C20" s="173"/>
      <c r="D20" s="83"/>
      <c r="E20" s="83"/>
      <c r="F20" s="83"/>
      <c r="G20" s="83"/>
      <c r="H20" s="83"/>
      <c r="I20" s="175"/>
    </row>
    <row r="21" spans="1:10" ht="12" customHeight="1" thickTop="1">
      <c r="A21" s="119"/>
      <c r="B21" s="83"/>
      <c r="C21" s="173"/>
      <c r="D21" s="83"/>
      <c r="E21" s="83"/>
      <c r="F21" s="83"/>
      <c r="G21" s="83"/>
      <c r="H21" s="83"/>
      <c r="I21" s="85"/>
    </row>
    <row r="22" spans="1:10" ht="15.75">
      <c r="A22" s="83" t="s">
        <v>201</v>
      </c>
      <c r="B22" s="83"/>
      <c r="C22" s="173"/>
      <c r="D22" s="83"/>
      <c r="E22" s="83"/>
      <c r="F22" s="83"/>
      <c r="G22" s="83"/>
      <c r="H22" s="83"/>
      <c r="I22" s="85"/>
    </row>
    <row r="23" spans="1:10" ht="15.75">
      <c r="A23" s="172" t="s">
        <v>53</v>
      </c>
      <c r="B23" s="83"/>
      <c r="C23" s="83"/>
      <c r="D23" s="83"/>
      <c r="E23" s="83"/>
      <c r="F23" s="83"/>
      <c r="G23" s="83"/>
      <c r="H23" s="83"/>
      <c r="I23" s="172" t="s">
        <v>54</v>
      </c>
    </row>
    <row r="24" spans="1:10" ht="15.75">
      <c r="A24" s="172" t="s">
        <v>55</v>
      </c>
      <c r="B24" s="83"/>
      <c r="C24" s="83"/>
      <c r="D24" s="83"/>
      <c r="E24" s="83"/>
      <c r="F24" s="83"/>
      <c r="G24" s="83"/>
      <c r="H24" s="83"/>
      <c r="I24" s="172" t="s">
        <v>54</v>
      </c>
    </row>
    <row r="25" spans="1:10" ht="16.5" thickBot="1">
      <c r="A25" s="174" t="s">
        <v>112</v>
      </c>
      <c r="B25" s="83"/>
      <c r="C25" s="83"/>
      <c r="D25" s="83"/>
      <c r="E25" s="83"/>
      <c r="F25" s="83"/>
      <c r="G25" s="83"/>
      <c r="H25" s="83"/>
      <c r="I25" s="175"/>
    </row>
    <row r="26" spans="1:10" ht="11.25" customHeight="1" thickTop="1">
      <c r="A26" s="174"/>
      <c r="B26" s="83"/>
      <c r="C26" s="83"/>
      <c r="D26" s="83"/>
      <c r="E26" s="83"/>
      <c r="F26" s="83"/>
      <c r="G26" s="83"/>
      <c r="H26" s="83"/>
      <c r="I26" s="83"/>
    </row>
    <row r="27" spans="1:10" ht="9.75" customHeight="1">
      <c r="A27" s="174"/>
      <c r="B27" s="83"/>
      <c r="C27" s="83"/>
      <c r="D27" s="177"/>
      <c r="E27" s="83"/>
      <c r="F27" s="83"/>
      <c r="G27" s="83"/>
      <c r="H27" s="83"/>
      <c r="I27" s="65"/>
    </row>
    <row r="28" spans="1:10" ht="15.75">
      <c r="A28" s="221" t="s">
        <v>148</v>
      </c>
      <c r="B28" s="178"/>
      <c r="C28" s="178"/>
      <c r="D28" s="178"/>
      <c r="E28" s="178"/>
      <c r="F28" s="178"/>
      <c r="G28" s="178"/>
      <c r="H28" s="178"/>
      <c r="I28" s="179"/>
    </row>
    <row r="29" spans="1:10" ht="15.75">
      <c r="A29" s="47"/>
      <c r="B29" s="88"/>
      <c r="C29" s="47"/>
      <c r="D29" s="47"/>
      <c r="E29" s="47"/>
      <c r="F29" s="47"/>
      <c r="G29" s="47"/>
      <c r="H29" s="47"/>
      <c r="I29" s="47"/>
    </row>
    <row r="30" spans="1:10" ht="15.75">
      <c r="A30" s="47"/>
      <c r="B30" s="88"/>
      <c r="C30" s="47"/>
      <c r="D30" s="47"/>
      <c r="E30" s="47"/>
      <c r="F30" s="47"/>
      <c r="G30" s="47"/>
      <c r="H30" s="47"/>
      <c r="I30" s="47"/>
    </row>
    <row r="31" spans="1:10" ht="29.25" customHeight="1">
      <c r="A31" s="88"/>
      <c r="B31" s="88"/>
      <c r="C31" s="47" t="s">
        <v>402</v>
      </c>
      <c r="D31" s="47"/>
      <c r="E31" s="47"/>
      <c r="F31" s="47"/>
      <c r="G31" s="47"/>
      <c r="H31" s="47"/>
      <c r="I31" s="47"/>
    </row>
    <row r="32" spans="1:10" ht="15.75">
      <c r="A32" s="88"/>
      <c r="B32" s="163" t="s">
        <v>353</v>
      </c>
      <c r="E32" s="162"/>
      <c r="F32" s="162"/>
      <c r="G32" s="162"/>
      <c r="H32" s="162"/>
      <c r="I32" s="162"/>
      <c r="J32" s="162"/>
    </row>
    <row r="33" spans="1:9" ht="15.75">
      <c r="A33" s="88"/>
      <c r="B33" s="88" t="s">
        <v>354</v>
      </c>
      <c r="E33" s="164"/>
      <c r="F33" s="88"/>
      <c r="G33" s="88"/>
      <c r="H33" s="88"/>
      <c r="I33" s="88"/>
    </row>
    <row r="34" spans="1:9" ht="15.75">
      <c r="A34" s="88"/>
      <c r="B34" s="88"/>
      <c r="C34" s="88"/>
      <c r="D34" s="88"/>
      <c r="E34" s="164"/>
      <c r="F34" s="88"/>
      <c r="G34" s="88"/>
      <c r="H34" s="88"/>
      <c r="I34" s="180"/>
    </row>
    <row r="35" spans="1:9" ht="26.25">
      <c r="A35" s="1111"/>
      <c r="B35" s="1111"/>
      <c r="C35" s="1111"/>
      <c r="D35" s="1111"/>
      <c r="E35" s="1111"/>
      <c r="F35" s="1111"/>
      <c r="G35" s="1111"/>
      <c r="H35" s="1111"/>
      <c r="I35" s="1111"/>
    </row>
  </sheetData>
  <mergeCells count="5">
    <mergeCell ref="A2:I2"/>
    <mergeCell ref="A3:I3"/>
    <mergeCell ref="A4:I4"/>
    <mergeCell ref="A35:I35"/>
    <mergeCell ref="A5:I5"/>
  </mergeCells>
  <printOptions horizontalCentered="1"/>
  <pageMargins left="0.82677165354330717" right="0.70866141732283472" top="0.94488188976377963" bottom="0.23622047244094491" header="0.31496062992125984" footer="0.31496062992125984"/>
  <pageSetup paperSize="9" scale="68" firstPageNumber="56" orientation="landscape" useFirstPageNumber="1" r:id="rId1"/>
  <headerFooter>
    <oddFooter>&amp;C&amp;P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70"/>
  <sheetViews>
    <sheetView workbookViewId="0">
      <selection sqref="A1:F37"/>
    </sheetView>
  </sheetViews>
  <sheetFormatPr defaultRowHeight="15"/>
  <cols>
    <col min="1" max="1" width="9.28515625" style="48" customWidth="1"/>
    <col min="2" max="2" width="17.85546875" style="48" customWidth="1"/>
    <col min="3" max="3" width="91.5703125" style="48" customWidth="1"/>
    <col min="4" max="4" width="14.140625" style="48" customWidth="1"/>
    <col min="5" max="5" width="20.28515625" style="48" customWidth="1"/>
    <col min="6" max="6" width="5.42578125" style="48" customWidth="1"/>
    <col min="7" max="256" width="9.140625" style="48"/>
    <col min="257" max="257" width="9.28515625" style="48" customWidth="1"/>
    <col min="258" max="258" width="17.85546875" style="48" customWidth="1"/>
    <col min="259" max="259" width="95.85546875" style="48" customWidth="1"/>
    <col min="260" max="260" width="14.85546875" style="48" customWidth="1"/>
    <col min="261" max="261" width="20.28515625" style="48" customWidth="1"/>
    <col min="262" max="262" width="24.140625" style="48" customWidth="1"/>
    <col min="263" max="512" width="9.140625" style="48"/>
    <col min="513" max="513" width="9.28515625" style="48" customWidth="1"/>
    <col min="514" max="514" width="17.85546875" style="48" customWidth="1"/>
    <col min="515" max="515" width="95.85546875" style="48" customWidth="1"/>
    <col min="516" max="516" width="14.85546875" style="48" customWidth="1"/>
    <col min="517" max="517" width="20.28515625" style="48" customWidth="1"/>
    <col min="518" max="518" width="24.140625" style="48" customWidth="1"/>
    <col min="519" max="768" width="9.140625" style="48"/>
    <col min="769" max="769" width="9.28515625" style="48" customWidth="1"/>
    <col min="770" max="770" width="17.85546875" style="48" customWidth="1"/>
    <col min="771" max="771" width="95.85546875" style="48" customWidth="1"/>
    <col min="772" max="772" width="14.85546875" style="48" customWidth="1"/>
    <col min="773" max="773" width="20.28515625" style="48" customWidth="1"/>
    <col min="774" max="774" width="24.140625" style="48" customWidth="1"/>
    <col min="775" max="1024" width="9.140625" style="48"/>
    <col min="1025" max="1025" width="9.28515625" style="48" customWidth="1"/>
    <col min="1026" max="1026" width="17.85546875" style="48" customWidth="1"/>
    <col min="1027" max="1027" width="95.85546875" style="48" customWidth="1"/>
    <col min="1028" max="1028" width="14.85546875" style="48" customWidth="1"/>
    <col min="1029" max="1029" width="20.28515625" style="48" customWidth="1"/>
    <col min="1030" max="1030" width="24.140625" style="48" customWidth="1"/>
    <col min="1031" max="1280" width="9.140625" style="48"/>
    <col min="1281" max="1281" width="9.28515625" style="48" customWidth="1"/>
    <col min="1282" max="1282" width="17.85546875" style="48" customWidth="1"/>
    <col min="1283" max="1283" width="95.85546875" style="48" customWidth="1"/>
    <col min="1284" max="1284" width="14.85546875" style="48" customWidth="1"/>
    <col min="1285" max="1285" width="20.28515625" style="48" customWidth="1"/>
    <col min="1286" max="1286" width="24.140625" style="48" customWidth="1"/>
    <col min="1287" max="1536" width="9.140625" style="48"/>
    <col min="1537" max="1537" width="9.28515625" style="48" customWidth="1"/>
    <col min="1538" max="1538" width="17.85546875" style="48" customWidth="1"/>
    <col min="1539" max="1539" width="95.85546875" style="48" customWidth="1"/>
    <col min="1540" max="1540" width="14.85546875" style="48" customWidth="1"/>
    <col min="1541" max="1541" width="20.28515625" style="48" customWidth="1"/>
    <col min="1542" max="1542" width="24.140625" style="48" customWidth="1"/>
    <col min="1543" max="1792" width="9.140625" style="48"/>
    <col min="1793" max="1793" width="9.28515625" style="48" customWidth="1"/>
    <col min="1794" max="1794" width="17.85546875" style="48" customWidth="1"/>
    <col min="1795" max="1795" width="95.85546875" style="48" customWidth="1"/>
    <col min="1796" max="1796" width="14.85546875" style="48" customWidth="1"/>
    <col min="1797" max="1797" width="20.28515625" style="48" customWidth="1"/>
    <col min="1798" max="1798" width="24.140625" style="48" customWidth="1"/>
    <col min="1799" max="2048" width="9.140625" style="48"/>
    <col min="2049" max="2049" width="9.28515625" style="48" customWidth="1"/>
    <col min="2050" max="2050" width="17.85546875" style="48" customWidth="1"/>
    <col min="2051" max="2051" width="95.85546875" style="48" customWidth="1"/>
    <col min="2052" max="2052" width="14.85546875" style="48" customWidth="1"/>
    <col min="2053" max="2053" width="20.28515625" style="48" customWidth="1"/>
    <col min="2054" max="2054" width="24.140625" style="48" customWidth="1"/>
    <col min="2055" max="2304" width="9.140625" style="48"/>
    <col min="2305" max="2305" width="9.28515625" style="48" customWidth="1"/>
    <col min="2306" max="2306" width="17.85546875" style="48" customWidth="1"/>
    <col min="2307" max="2307" width="95.85546875" style="48" customWidth="1"/>
    <col min="2308" max="2308" width="14.85546875" style="48" customWidth="1"/>
    <col min="2309" max="2309" width="20.28515625" style="48" customWidth="1"/>
    <col min="2310" max="2310" width="24.140625" style="48" customWidth="1"/>
    <col min="2311" max="2560" width="9.140625" style="48"/>
    <col min="2561" max="2561" width="9.28515625" style="48" customWidth="1"/>
    <col min="2562" max="2562" width="17.85546875" style="48" customWidth="1"/>
    <col min="2563" max="2563" width="95.85546875" style="48" customWidth="1"/>
    <col min="2564" max="2564" width="14.85546875" style="48" customWidth="1"/>
    <col min="2565" max="2565" width="20.28515625" style="48" customWidth="1"/>
    <col min="2566" max="2566" width="24.140625" style="48" customWidth="1"/>
    <col min="2567" max="2816" width="9.140625" style="48"/>
    <col min="2817" max="2817" width="9.28515625" style="48" customWidth="1"/>
    <col min="2818" max="2818" width="17.85546875" style="48" customWidth="1"/>
    <col min="2819" max="2819" width="95.85546875" style="48" customWidth="1"/>
    <col min="2820" max="2820" width="14.85546875" style="48" customWidth="1"/>
    <col min="2821" max="2821" width="20.28515625" style="48" customWidth="1"/>
    <col min="2822" max="2822" width="24.140625" style="48" customWidth="1"/>
    <col min="2823" max="3072" width="9.140625" style="48"/>
    <col min="3073" max="3073" width="9.28515625" style="48" customWidth="1"/>
    <col min="3074" max="3074" width="17.85546875" style="48" customWidth="1"/>
    <col min="3075" max="3075" width="95.85546875" style="48" customWidth="1"/>
    <col min="3076" max="3076" width="14.85546875" style="48" customWidth="1"/>
    <col min="3077" max="3077" width="20.28515625" style="48" customWidth="1"/>
    <col min="3078" max="3078" width="24.140625" style="48" customWidth="1"/>
    <col min="3079" max="3328" width="9.140625" style="48"/>
    <col min="3329" max="3329" width="9.28515625" style="48" customWidth="1"/>
    <col min="3330" max="3330" width="17.85546875" style="48" customWidth="1"/>
    <col min="3331" max="3331" width="95.85546875" style="48" customWidth="1"/>
    <col min="3332" max="3332" width="14.85546875" style="48" customWidth="1"/>
    <col min="3333" max="3333" width="20.28515625" style="48" customWidth="1"/>
    <col min="3334" max="3334" width="24.140625" style="48" customWidth="1"/>
    <col min="3335" max="3584" width="9.140625" style="48"/>
    <col min="3585" max="3585" width="9.28515625" style="48" customWidth="1"/>
    <col min="3586" max="3586" width="17.85546875" style="48" customWidth="1"/>
    <col min="3587" max="3587" width="95.85546875" style="48" customWidth="1"/>
    <col min="3588" max="3588" width="14.85546875" style="48" customWidth="1"/>
    <col min="3589" max="3589" width="20.28515625" style="48" customWidth="1"/>
    <col min="3590" max="3590" width="24.140625" style="48" customWidth="1"/>
    <col min="3591" max="3840" width="9.140625" style="48"/>
    <col min="3841" max="3841" width="9.28515625" style="48" customWidth="1"/>
    <col min="3842" max="3842" width="17.85546875" style="48" customWidth="1"/>
    <col min="3843" max="3843" width="95.85546875" style="48" customWidth="1"/>
    <col min="3844" max="3844" width="14.85546875" style="48" customWidth="1"/>
    <col min="3845" max="3845" width="20.28515625" style="48" customWidth="1"/>
    <col min="3846" max="3846" width="24.140625" style="48" customWidth="1"/>
    <col min="3847" max="4096" width="9.140625" style="48"/>
    <col min="4097" max="4097" width="9.28515625" style="48" customWidth="1"/>
    <col min="4098" max="4098" width="17.85546875" style="48" customWidth="1"/>
    <col min="4099" max="4099" width="95.85546875" style="48" customWidth="1"/>
    <col min="4100" max="4100" width="14.85546875" style="48" customWidth="1"/>
    <col min="4101" max="4101" width="20.28515625" style="48" customWidth="1"/>
    <col min="4102" max="4102" width="24.140625" style="48" customWidth="1"/>
    <col min="4103" max="4352" width="9.140625" style="48"/>
    <col min="4353" max="4353" width="9.28515625" style="48" customWidth="1"/>
    <col min="4354" max="4354" width="17.85546875" style="48" customWidth="1"/>
    <col min="4355" max="4355" width="95.85546875" style="48" customWidth="1"/>
    <col min="4356" max="4356" width="14.85546875" style="48" customWidth="1"/>
    <col min="4357" max="4357" width="20.28515625" style="48" customWidth="1"/>
    <col min="4358" max="4358" width="24.140625" style="48" customWidth="1"/>
    <col min="4359" max="4608" width="9.140625" style="48"/>
    <col min="4609" max="4609" width="9.28515625" style="48" customWidth="1"/>
    <col min="4610" max="4610" width="17.85546875" style="48" customWidth="1"/>
    <col min="4611" max="4611" width="95.85546875" style="48" customWidth="1"/>
    <col min="4612" max="4612" width="14.85546875" style="48" customWidth="1"/>
    <col min="4613" max="4613" width="20.28515625" style="48" customWidth="1"/>
    <col min="4614" max="4614" width="24.140625" style="48" customWidth="1"/>
    <col min="4615" max="4864" width="9.140625" style="48"/>
    <col min="4865" max="4865" width="9.28515625" style="48" customWidth="1"/>
    <col min="4866" max="4866" width="17.85546875" style="48" customWidth="1"/>
    <col min="4867" max="4867" width="95.85546875" style="48" customWidth="1"/>
    <col min="4868" max="4868" width="14.85546875" style="48" customWidth="1"/>
    <col min="4869" max="4869" width="20.28515625" style="48" customWidth="1"/>
    <col min="4870" max="4870" width="24.140625" style="48" customWidth="1"/>
    <col min="4871" max="5120" width="9.140625" style="48"/>
    <col min="5121" max="5121" width="9.28515625" style="48" customWidth="1"/>
    <col min="5122" max="5122" width="17.85546875" style="48" customWidth="1"/>
    <col min="5123" max="5123" width="95.85546875" style="48" customWidth="1"/>
    <col min="5124" max="5124" width="14.85546875" style="48" customWidth="1"/>
    <col min="5125" max="5125" width="20.28515625" style="48" customWidth="1"/>
    <col min="5126" max="5126" width="24.140625" style="48" customWidth="1"/>
    <col min="5127" max="5376" width="9.140625" style="48"/>
    <col min="5377" max="5377" width="9.28515625" style="48" customWidth="1"/>
    <col min="5378" max="5378" width="17.85546875" style="48" customWidth="1"/>
    <col min="5379" max="5379" width="95.85546875" style="48" customWidth="1"/>
    <col min="5380" max="5380" width="14.85546875" style="48" customWidth="1"/>
    <col min="5381" max="5381" width="20.28515625" style="48" customWidth="1"/>
    <col min="5382" max="5382" width="24.140625" style="48" customWidth="1"/>
    <col min="5383" max="5632" width="9.140625" style="48"/>
    <col min="5633" max="5633" width="9.28515625" style="48" customWidth="1"/>
    <col min="5634" max="5634" width="17.85546875" style="48" customWidth="1"/>
    <col min="5635" max="5635" width="95.85546875" style="48" customWidth="1"/>
    <col min="5636" max="5636" width="14.85546875" style="48" customWidth="1"/>
    <col min="5637" max="5637" width="20.28515625" style="48" customWidth="1"/>
    <col min="5638" max="5638" width="24.140625" style="48" customWidth="1"/>
    <col min="5639" max="5888" width="9.140625" style="48"/>
    <col min="5889" max="5889" width="9.28515625" style="48" customWidth="1"/>
    <col min="5890" max="5890" width="17.85546875" style="48" customWidth="1"/>
    <col min="5891" max="5891" width="95.85546875" style="48" customWidth="1"/>
    <col min="5892" max="5892" width="14.85546875" style="48" customWidth="1"/>
    <col min="5893" max="5893" width="20.28515625" style="48" customWidth="1"/>
    <col min="5894" max="5894" width="24.140625" style="48" customWidth="1"/>
    <col min="5895" max="6144" width="9.140625" style="48"/>
    <col min="6145" max="6145" width="9.28515625" style="48" customWidth="1"/>
    <col min="6146" max="6146" width="17.85546875" style="48" customWidth="1"/>
    <col min="6147" max="6147" width="95.85546875" style="48" customWidth="1"/>
    <col min="6148" max="6148" width="14.85546875" style="48" customWidth="1"/>
    <col min="6149" max="6149" width="20.28515625" style="48" customWidth="1"/>
    <col min="6150" max="6150" width="24.140625" style="48" customWidth="1"/>
    <col min="6151" max="6400" width="9.140625" style="48"/>
    <col min="6401" max="6401" width="9.28515625" style="48" customWidth="1"/>
    <col min="6402" max="6402" width="17.85546875" style="48" customWidth="1"/>
    <col min="6403" max="6403" width="95.85546875" style="48" customWidth="1"/>
    <col min="6404" max="6404" width="14.85546875" style="48" customWidth="1"/>
    <col min="6405" max="6405" width="20.28515625" style="48" customWidth="1"/>
    <col min="6406" max="6406" width="24.140625" style="48" customWidth="1"/>
    <col min="6407" max="6656" width="9.140625" style="48"/>
    <col min="6657" max="6657" width="9.28515625" style="48" customWidth="1"/>
    <col min="6658" max="6658" width="17.85546875" style="48" customWidth="1"/>
    <col min="6659" max="6659" width="95.85546875" style="48" customWidth="1"/>
    <col min="6660" max="6660" width="14.85546875" style="48" customWidth="1"/>
    <col min="6661" max="6661" width="20.28515625" style="48" customWidth="1"/>
    <col min="6662" max="6662" width="24.140625" style="48" customWidth="1"/>
    <col min="6663" max="6912" width="9.140625" style="48"/>
    <col min="6913" max="6913" width="9.28515625" style="48" customWidth="1"/>
    <col min="6914" max="6914" width="17.85546875" style="48" customWidth="1"/>
    <col min="6915" max="6915" width="95.85546875" style="48" customWidth="1"/>
    <col min="6916" max="6916" width="14.85546875" style="48" customWidth="1"/>
    <col min="6917" max="6917" width="20.28515625" style="48" customWidth="1"/>
    <col min="6918" max="6918" width="24.140625" style="48" customWidth="1"/>
    <col min="6919" max="7168" width="9.140625" style="48"/>
    <col min="7169" max="7169" width="9.28515625" style="48" customWidth="1"/>
    <col min="7170" max="7170" width="17.85546875" style="48" customWidth="1"/>
    <col min="7171" max="7171" width="95.85546875" style="48" customWidth="1"/>
    <col min="7172" max="7172" width="14.85546875" style="48" customWidth="1"/>
    <col min="7173" max="7173" width="20.28515625" style="48" customWidth="1"/>
    <col min="7174" max="7174" width="24.140625" style="48" customWidth="1"/>
    <col min="7175" max="7424" width="9.140625" style="48"/>
    <col min="7425" max="7425" width="9.28515625" style="48" customWidth="1"/>
    <col min="7426" max="7426" width="17.85546875" style="48" customWidth="1"/>
    <col min="7427" max="7427" width="95.85546875" style="48" customWidth="1"/>
    <col min="7428" max="7428" width="14.85546875" style="48" customWidth="1"/>
    <col min="7429" max="7429" width="20.28515625" style="48" customWidth="1"/>
    <col min="7430" max="7430" width="24.140625" style="48" customWidth="1"/>
    <col min="7431" max="7680" width="9.140625" style="48"/>
    <col min="7681" max="7681" width="9.28515625" style="48" customWidth="1"/>
    <col min="7682" max="7682" width="17.85546875" style="48" customWidth="1"/>
    <col min="7683" max="7683" width="95.85546875" style="48" customWidth="1"/>
    <col min="7684" max="7684" width="14.85546875" style="48" customWidth="1"/>
    <col min="7685" max="7685" width="20.28515625" style="48" customWidth="1"/>
    <col min="7686" max="7686" width="24.140625" style="48" customWidth="1"/>
    <col min="7687" max="7936" width="9.140625" style="48"/>
    <col min="7937" max="7937" width="9.28515625" style="48" customWidth="1"/>
    <col min="7938" max="7938" width="17.85546875" style="48" customWidth="1"/>
    <col min="7939" max="7939" width="95.85546875" style="48" customWidth="1"/>
    <col min="7940" max="7940" width="14.85546875" style="48" customWidth="1"/>
    <col min="7941" max="7941" width="20.28515625" style="48" customWidth="1"/>
    <col min="7942" max="7942" width="24.140625" style="48" customWidth="1"/>
    <col min="7943" max="8192" width="9.140625" style="48"/>
    <col min="8193" max="8193" width="9.28515625" style="48" customWidth="1"/>
    <col min="8194" max="8194" width="17.85546875" style="48" customWidth="1"/>
    <col min="8195" max="8195" width="95.85546875" style="48" customWidth="1"/>
    <col min="8196" max="8196" width="14.85546875" style="48" customWidth="1"/>
    <col min="8197" max="8197" width="20.28515625" style="48" customWidth="1"/>
    <col min="8198" max="8198" width="24.140625" style="48" customWidth="1"/>
    <col min="8199" max="8448" width="9.140625" style="48"/>
    <col min="8449" max="8449" width="9.28515625" style="48" customWidth="1"/>
    <col min="8450" max="8450" width="17.85546875" style="48" customWidth="1"/>
    <col min="8451" max="8451" width="95.85546875" style="48" customWidth="1"/>
    <col min="8452" max="8452" width="14.85546875" style="48" customWidth="1"/>
    <col min="8453" max="8453" width="20.28515625" style="48" customWidth="1"/>
    <col min="8454" max="8454" width="24.140625" style="48" customWidth="1"/>
    <col min="8455" max="8704" width="9.140625" style="48"/>
    <col min="8705" max="8705" width="9.28515625" style="48" customWidth="1"/>
    <col min="8706" max="8706" width="17.85546875" style="48" customWidth="1"/>
    <col min="8707" max="8707" width="95.85546875" style="48" customWidth="1"/>
    <col min="8708" max="8708" width="14.85546875" style="48" customWidth="1"/>
    <col min="8709" max="8709" width="20.28515625" style="48" customWidth="1"/>
    <col min="8710" max="8710" width="24.140625" style="48" customWidth="1"/>
    <col min="8711" max="8960" width="9.140625" style="48"/>
    <col min="8961" max="8961" width="9.28515625" style="48" customWidth="1"/>
    <col min="8962" max="8962" width="17.85546875" style="48" customWidth="1"/>
    <col min="8963" max="8963" width="95.85546875" style="48" customWidth="1"/>
    <col min="8964" max="8964" width="14.85546875" style="48" customWidth="1"/>
    <col min="8965" max="8965" width="20.28515625" style="48" customWidth="1"/>
    <col min="8966" max="8966" width="24.140625" style="48" customWidth="1"/>
    <col min="8967" max="9216" width="9.140625" style="48"/>
    <col min="9217" max="9217" width="9.28515625" style="48" customWidth="1"/>
    <col min="9218" max="9218" width="17.85546875" style="48" customWidth="1"/>
    <col min="9219" max="9219" width="95.85546875" style="48" customWidth="1"/>
    <col min="9220" max="9220" width="14.85546875" style="48" customWidth="1"/>
    <col min="9221" max="9221" width="20.28515625" style="48" customWidth="1"/>
    <col min="9222" max="9222" width="24.140625" style="48" customWidth="1"/>
    <col min="9223" max="9472" width="9.140625" style="48"/>
    <col min="9473" max="9473" width="9.28515625" style="48" customWidth="1"/>
    <col min="9474" max="9474" width="17.85546875" style="48" customWidth="1"/>
    <col min="9475" max="9475" width="95.85546875" style="48" customWidth="1"/>
    <col min="9476" max="9476" width="14.85546875" style="48" customWidth="1"/>
    <col min="9477" max="9477" width="20.28515625" style="48" customWidth="1"/>
    <col min="9478" max="9478" width="24.140625" style="48" customWidth="1"/>
    <col min="9479" max="9728" width="9.140625" style="48"/>
    <col min="9729" max="9729" width="9.28515625" style="48" customWidth="1"/>
    <col min="9730" max="9730" width="17.85546875" style="48" customWidth="1"/>
    <col min="9731" max="9731" width="95.85546875" style="48" customWidth="1"/>
    <col min="9732" max="9732" width="14.85546875" style="48" customWidth="1"/>
    <col min="9733" max="9733" width="20.28515625" style="48" customWidth="1"/>
    <col min="9734" max="9734" width="24.140625" style="48" customWidth="1"/>
    <col min="9735" max="9984" width="9.140625" style="48"/>
    <col min="9985" max="9985" width="9.28515625" style="48" customWidth="1"/>
    <col min="9986" max="9986" width="17.85546875" style="48" customWidth="1"/>
    <col min="9987" max="9987" width="95.85546875" style="48" customWidth="1"/>
    <col min="9988" max="9988" width="14.85546875" style="48" customWidth="1"/>
    <col min="9989" max="9989" width="20.28515625" style="48" customWidth="1"/>
    <col min="9990" max="9990" width="24.140625" style="48" customWidth="1"/>
    <col min="9991" max="10240" width="9.140625" style="48"/>
    <col min="10241" max="10241" width="9.28515625" style="48" customWidth="1"/>
    <col min="10242" max="10242" width="17.85546875" style="48" customWidth="1"/>
    <col min="10243" max="10243" width="95.85546875" style="48" customWidth="1"/>
    <col min="10244" max="10244" width="14.85546875" style="48" customWidth="1"/>
    <col min="10245" max="10245" width="20.28515625" style="48" customWidth="1"/>
    <col min="10246" max="10246" width="24.140625" style="48" customWidth="1"/>
    <col min="10247" max="10496" width="9.140625" style="48"/>
    <col min="10497" max="10497" width="9.28515625" style="48" customWidth="1"/>
    <col min="10498" max="10498" width="17.85546875" style="48" customWidth="1"/>
    <col min="10499" max="10499" width="95.85546875" style="48" customWidth="1"/>
    <col min="10500" max="10500" width="14.85546875" style="48" customWidth="1"/>
    <col min="10501" max="10501" width="20.28515625" style="48" customWidth="1"/>
    <col min="10502" max="10502" width="24.140625" style="48" customWidth="1"/>
    <col min="10503" max="10752" width="9.140625" style="48"/>
    <col min="10753" max="10753" width="9.28515625" style="48" customWidth="1"/>
    <col min="10754" max="10754" width="17.85546875" style="48" customWidth="1"/>
    <col min="10755" max="10755" width="95.85546875" style="48" customWidth="1"/>
    <col min="10756" max="10756" width="14.85546875" style="48" customWidth="1"/>
    <col min="10757" max="10757" width="20.28515625" style="48" customWidth="1"/>
    <col min="10758" max="10758" width="24.140625" style="48" customWidth="1"/>
    <col min="10759" max="11008" width="9.140625" style="48"/>
    <col min="11009" max="11009" width="9.28515625" style="48" customWidth="1"/>
    <col min="11010" max="11010" width="17.85546875" style="48" customWidth="1"/>
    <col min="11011" max="11011" width="95.85546875" style="48" customWidth="1"/>
    <col min="11012" max="11012" width="14.85546875" style="48" customWidth="1"/>
    <col min="11013" max="11013" width="20.28515625" style="48" customWidth="1"/>
    <col min="11014" max="11014" width="24.140625" style="48" customWidth="1"/>
    <col min="11015" max="11264" width="9.140625" style="48"/>
    <col min="11265" max="11265" width="9.28515625" style="48" customWidth="1"/>
    <col min="11266" max="11266" width="17.85546875" style="48" customWidth="1"/>
    <col min="11267" max="11267" width="95.85546875" style="48" customWidth="1"/>
    <col min="11268" max="11268" width="14.85546875" style="48" customWidth="1"/>
    <col min="11269" max="11269" width="20.28515625" style="48" customWidth="1"/>
    <col min="11270" max="11270" width="24.140625" style="48" customWidth="1"/>
    <col min="11271" max="11520" width="9.140625" style="48"/>
    <col min="11521" max="11521" width="9.28515625" style="48" customWidth="1"/>
    <col min="11522" max="11522" width="17.85546875" style="48" customWidth="1"/>
    <col min="11523" max="11523" width="95.85546875" style="48" customWidth="1"/>
    <col min="11524" max="11524" width="14.85546875" style="48" customWidth="1"/>
    <col min="11525" max="11525" width="20.28515625" style="48" customWidth="1"/>
    <col min="11526" max="11526" width="24.140625" style="48" customWidth="1"/>
    <col min="11527" max="11776" width="9.140625" style="48"/>
    <col min="11777" max="11777" width="9.28515625" style="48" customWidth="1"/>
    <col min="11778" max="11778" width="17.85546875" style="48" customWidth="1"/>
    <col min="11779" max="11779" width="95.85546875" style="48" customWidth="1"/>
    <col min="11780" max="11780" width="14.85546875" style="48" customWidth="1"/>
    <col min="11781" max="11781" width="20.28515625" style="48" customWidth="1"/>
    <col min="11782" max="11782" width="24.140625" style="48" customWidth="1"/>
    <col min="11783" max="12032" width="9.140625" style="48"/>
    <col min="12033" max="12033" width="9.28515625" style="48" customWidth="1"/>
    <col min="12034" max="12034" width="17.85546875" style="48" customWidth="1"/>
    <col min="12035" max="12035" width="95.85546875" style="48" customWidth="1"/>
    <col min="12036" max="12036" width="14.85546875" style="48" customWidth="1"/>
    <col min="12037" max="12037" width="20.28515625" style="48" customWidth="1"/>
    <col min="12038" max="12038" width="24.140625" style="48" customWidth="1"/>
    <col min="12039" max="12288" width="9.140625" style="48"/>
    <col min="12289" max="12289" width="9.28515625" style="48" customWidth="1"/>
    <col min="12290" max="12290" width="17.85546875" style="48" customWidth="1"/>
    <col min="12291" max="12291" width="95.85546875" style="48" customWidth="1"/>
    <col min="12292" max="12292" width="14.85546875" style="48" customWidth="1"/>
    <col min="12293" max="12293" width="20.28515625" style="48" customWidth="1"/>
    <col min="12294" max="12294" width="24.140625" style="48" customWidth="1"/>
    <col min="12295" max="12544" width="9.140625" style="48"/>
    <col min="12545" max="12545" width="9.28515625" style="48" customWidth="1"/>
    <col min="12546" max="12546" width="17.85546875" style="48" customWidth="1"/>
    <col min="12547" max="12547" width="95.85546875" style="48" customWidth="1"/>
    <col min="12548" max="12548" width="14.85546875" style="48" customWidth="1"/>
    <col min="12549" max="12549" width="20.28515625" style="48" customWidth="1"/>
    <col min="12550" max="12550" width="24.140625" style="48" customWidth="1"/>
    <col min="12551" max="12800" width="9.140625" style="48"/>
    <col min="12801" max="12801" width="9.28515625" style="48" customWidth="1"/>
    <col min="12802" max="12802" width="17.85546875" style="48" customWidth="1"/>
    <col min="12803" max="12803" width="95.85546875" style="48" customWidth="1"/>
    <col min="12804" max="12804" width="14.85546875" style="48" customWidth="1"/>
    <col min="12805" max="12805" width="20.28515625" style="48" customWidth="1"/>
    <col min="12806" max="12806" width="24.140625" style="48" customWidth="1"/>
    <col min="12807" max="13056" width="9.140625" style="48"/>
    <col min="13057" max="13057" width="9.28515625" style="48" customWidth="1"/>
    <col min="13058" max="13058" width="17.85546875" style="48" customWidth="1"/>
    <col min="13059" max="13059" width="95.85546875" style="48" customWidth="1"/>
    <col min="13060" max="13060" width="14.85546875" style="48" customWidth="1"/>
    <col min="13061" max="13061" width="20.28515625" style="48" customWidth="1"/>
    <col min="13062" max="13062" width="24.140625" style="48" customWidth="1"/>
    <col min="13063" max="13312" width="9.140625" style="48"/>
    <col min="13313" max="13313" width="9.28515625" style="48" customWidth="1"/>
    <col min="13314" max="13314" width="17.85546875" style="48" customWidth="1"/>
    <col min="13315" max="13315" width="95.85546875" style="48" customWidth="1"/>
    <col min="13316" max="13316" width="14.85546875" style="48" customWidth="1"/>
    <col min="13317" max="13317" width="20.28515625" style="48" customWidth="1"/>
    <col min="13318" max="13318" width="24.140625" style="48" customWidth="1"/>
    <col min="13319" max="13568" width="9.140625" style="48"/>
    <col min="13569" max="13569" width="9.28515625" style="48" customWidth="1"/>
    <col min="13570" max="13570" width="17.85546875" style="48" customWidth="1"/>
    <col min="13571" max="13571" width="95.85546875" style="48" customWidth="1"/>
    <col min="13572" max="13572" width="14.85546875" style="48" customWidth="1"/>
    <col min="13573" max="13573" width="20.28515625" style="48" customWidth="1"/>
    <col min="13574" max="13574" width="24.140625" style="48" customWidth="1"/>
    <col min="13575" max="13824" width="9.140625" style="48"/>
    <col min="13825" max="13825" width="9.28515625" style="48" customWidth="1"/>
    <col min="13826" max="13826" width="17.85546875" style="48" customWidth="1"/>
    <col min="13827" max="13827" width="95.85546875" style="48" customWidth="1"/>
    <col min="13828" max="13828" width="14.85546875" style="48" customWidth="1"/>
    <col min="13829" max="13829" width="20.28515625" style="48" customWidth="1"/>
    <col min="13830" max="13830" width="24.140625" style="48" customWidth="1"/>
    <col min="13831" max="14080" width="9.140625" style="48"/>
    <col min="14081" max="14081" width="9.28515625" style="48" customWidth="1"/>
    <col min="14082" max="14082" width="17.85546875" style="48" customWidth="1"/>
    <col min="14083" max="14083" width="95.85546875" style="48" customWidth="1"/>
    <col min="14084" max="14084" width="14.85546875" style="48" customWidth="1"/>
    <col min="14085" max="14085" width="20.28515625" style="48" customWidth="1"/>
    <col min="14086" max="14086" width="24.140625" style="48" customWidth="1"/>
    <col min="14087" max="14336" width="9.140625" style="48"/>
    <col min="14337" max="14337" width="9.28515625" style="48" customWidth="1"/>
    <col min="14338" max="14338" width="17.85546875" style="48" customWidth="1"/>
    <col min="14339" max="14339" width="95.85546875" style="48" customWidth="1"/>
    <col min="14340" max="14340" width="14.85546875" style="48" customWidth="1"/>
    <col min="14341" max="14341" width="20.28515625" style="48" customWidth="1"/>
    <col min="14342" max="14342" width="24.140625" style="48" customWidth="1"/>
    <col min="14343" max="14592" width="9.140625" style="48"/>
    <col min="14593" max="14593" width="9.28515625" style="48" customWidth="1"/>
    <col min="14594" max="14594" width="17.85546875" style="48" customWidth="1"/>
    <col min="14595" max="14595" width="95.85546875" style="48" customWidth="1"/>
    <col min="14596" max="14596" width="14.85546875" style="48" customWidth="1"/>
    <col min="14597" max="14597" width="20.28515625" style="48" customWidth="1"/>
    <col min="14598" max="14598" width="24.140625" style="48" customWidth="1"/>
    <col min="14599" max="14848" width="9.140625" style="48"/>
    <col min="14849" max="14849" width="9.28515625" style="48" customWidth="1"/>
    <col min="14850" max="14850" width="17.85546875" style="48" customWidth="1"/>
    <col min="14851" max="14851" width="95.85546875" style="48" customWidth="1"/>
    <col min="14852" max="14852" width="14.85546875" style="48" customWidth="1"/>
    <col min="14853" max="14853" width="20.28515625" style="48" customWidth="1"/>
    <col min="14854" max="14854" width="24.140625" style="48" customWidth="1"/>
    <col min="14855" max="15104" width="9.140625" style="48"/>
    <col min="15105" max="15105" width="9.28515625" style="48" customWidth="1"/>
    <col min="15106" max="15106" width="17.85546875" style="48" customWidth="1"/>
    <col min="15107" max="15107" width="95.85546875" style="48" customWidth="1"/>
    <col min="15108" max="15108" width="14.85546875" style="48" customWidth="1"/>
    <col min="15109" max="15109" width="20.28515625" style="48" customWidth="1"/>
    <col min="15110" max="15110" width="24.140625" style="48" customWidth="1"/>
    <col min="15111" max="15360" width="9.140625" style="48"/>
    <col min="15361" max="15361" width="9.28515625" style="48" customWidth="1"/>
    <col min="15362" max="15362" width="17.85546875" style="48" customWidth="1"/>
    <col min="15363" max="15363" width="95.85546875" style="48" customWidth="1"/>
    <col min="15364" max="15364" width="14.85546875" style="48" customWidth="1"/>
    <col min="15365" max="15365" width="20.28515625" style="48" customWidth="1"/>
    <col min="15366" max="15366" width="24.140625" style="48" customWidth="1"/>
    <col min="15367" max="15616" width="9.140625" style="48"/>
    <col min="15617" max="15617" width="9.28515625" style="48" customWidth="1"/>
    <col min="15618" max="15618" width="17.85546875" style="48" customWidth="1"/>
    <col min="15619" max="15619" width="95.85546875" style="48" customWidth="1"/>
    <col min="15620" max="15620" width="14.85546875" style="48" customWidth="1"/>
    <col min="15621" max="15621" width="20.28515625" style="48" customWidth="1"/>
    <col min="15622" max="15622" width="24.140625" style="48" customWidth="1"/>
    <col min="15623" max="15872" width="9.140625" style="48"/>
    <col min="15873" max="15873" width="9.28515625" style="48" customWidth="1"/>
    <col min="15874" max="15874" width="17.85546875" style="48" customWidth="1"/>
    <col min="15875" max="15875" width="95.85546875" style="48" customWidth="1"/>
    <col min="15876" max="15876" width="14.85546875" style="48" customWidth="1"/>
    <col min="15877" max="15877" width="20.28515625" style="48" customWidth="1"/>
    <col min="15878" max="15878" width="24.140625" style="48" customWidth="1"/>
    <col min="15879" max="16128" width="9.140625" style="48"/>
    <col min="16129" max="16129" width="9.28515625" style="48" customWidth="1"/>
    <col min="16130" max="16130" width="17.85546875" style="48" customWidth="1"/>
    <col min="16131" max="16131" width="95.85546875" style="48" customWidth="1"/>
    <col min="16132" max="16132" width="14.85546875" style="48" customWidth="1"/>
    <col min="16133" max="16133" width="20.28515625" style="48" customWidth="1"/>
    <col min="16134" max="16134" width="24.140625" style="48" customWidth="1"/>
    <col min="16135" max="16384" width="9.140625" style="48"/>
  </cols>
  <sheetData>
    <row r="1" spans="1:7" ht="15.75">
      <c r="E1" s="27" t="s">
        <v>656</v>
      </c>
    </row>
    <row r="2" spans="1:7" ht="25.5" customHeight="1">
      <c r="A2" s="1115" t="s">
        <v>212</v>
      </c>
      <c r="B2" s="1116"/>
      <c r="C2" s="1116"/>
      <c r="D2" s="95"/>
      <c r="F2" s="96"/>
      <c r="G2" s="96"/>
    </row>
    <row r="3" spans="1:7" ht="10.5" customHeight="1">
      <c r="A3" s="47"/>
      <c r="B3" s="47"/>
      <c r="C3" s="47"/>
      <c r="D3" s="47"/>
      <c r="E3" s="97"/>
      <c r="F3" s="89"/>
      <c r="G3" s="89"/>
    </row>
    <row r="4" spans="1:7" ht="18" customHeight="1">
      <c r="A4" s="1117" t="s">
        <v>1417</v>
      </c>
      <c r="B4" s="1081"/>
      <c r="C4" s="1081"/>
      <c r="D4" s="47"/>
      <c r="E4" s="98"/>
      <c r="F4" s="89"/>
      <c r="G4" s="89"/>
    </row>
    <row r="5" spans="1:7" ht="11.45" customHeight="1">
      <c r="A5" s="47"/>
      <c r="B5" s="99"/>
      <c r="C5" s="99"/>
      <c r="D5" s="99"/>
      <c r="E5" s="98"/>
      <c r="F5" s="89"/>
      <c r="G5" s="89"/>
    </row>
    <row r="6" spans="1:7" ht="15.75">
      <c r="A6" s="1118" t="s">
        <v>33</v>
      </c>
      <c r="B6" s="1081"/>
      <c r="C6" s="100"/>
      <c r="D6" s="101"/>
      <c r="E6" s="102" t="s">
        <v>7</v>
      </c>
      <c r="F6" s="103"/>
      <c r="G6" s="89"/>
    </row>
    <row r="7" spans="1:7" ht="15.75">
      <c r="A7" s="100"/>
      <c r="B7" s="100"/>
      <c r="C7" s="100"/>
      <c r="D7" s="101"/>
      <c r="E7" s="104"/>
      <c r="F7" s="89"/>
      <c r="G7" s="89"/>
    </row>
    <row r="8" spans="1:7" ht="22.5" customHeight="1">
      <c r="A8" s="105" t="s">
        <v>41</v>
      </c>
      <c r="B8" s="1114" t="s">
        <v>815</v>
      </c>
      <c r="C8" s="1114"/>
      <c r="D8" s="47"/>
      <c r="E8" s="47"/>
      <c r="F8" s="89"/>
      <c r="G8" s="89"/>
    </row>
    <row r="9" spans="1:7" ht="19.5" customHeight="1">
      <c r="A9" s="105" t="s">
        <v>42</v>
      </c>
      <c r="B9" s="1114" t="s">
        <v>816</v>
      </c>
      <c r="C9" s="1114"/>
      <c r="D9" s="47"/>
      <c r="E9" s="53" t="s">
        <v>502</v>
      </c>
      <c r="F9" s="89"/>
      <c r="G9" s="89"/>
    </row>
    <row r="10" spans="1:7" ht="13.15" customHeight="1">
      <c r="A10" s="105"/>
      <c r="B10" s="1114"/>
      <c r="C10" s="1114"/>
      <c r="D10" s="47"/>
      <c r="E10" s="53"/>
      <c r="F10" s="89"/>
      <c r="G10" s="89"/>
    </row>
    <row r="11" spans="1:7" ht="26.25" customHeight="1">
      <c r="A11" s="105" t="s">
        <v>43</v>
      </c>
      <c r="B11" s="1114" t="s">
        <v>817</v>
      </c>
      <c r="C11" s="1114"/>
      <c r="D11" s="47"/>
      <c r="E11" s="53" t="s">
        <v>502</v>
      </c>
      <c r="F11" s="89"/>
      <c r="G11" s="89"/>
    </row>
    <row r="12" spans="1:7" ht="12.6" customHeight="1">
      <c r="A12" s="105"/>
      <c r="B12" s="1114"/>
      <c r="C12" s="1114"/>
      <c r="D12" s="47"/>
      <c r="E12" s="53"/>
      <c r="F12" s="89"/>
      <c r="G12" s="89"/>
    </row>
    <row r="13" spans="1:7" ht="22.5" customHeight="1">
      <c r="A13" s="105" t="s">
        <v>44</v>
      </c>
      <c r="B13" s="1114" t="s">
        <v>824</v>
      </c>
      <c r="C13" s="1114"/>
      <c r="D13" s="47"/>
      <c r="E13" s="53" t="s">
        <v>502</v>
      </c>
      <c r="F13" s="89"/>
      <c r="G13" s="89"/>
    </row>
    <row r="14" spans="1:7" ht="10.9" customHeight="1">
      <c r="A14" s="105"/>
      <c r="B14" s="1114"/>
      <c r="C14" s="1114"/>
      <c r="D14" s="47"/>
      <c r="E14" s="53"/>
      <c r="F14" s="89"/>
      <c r="G14" s="89"/>
    </row>
    <row r="15" spans="1:7" ht="24" customHeight="1">
      <c r="A15" s="105" t="s">
        <v>45</v>
      </c>
      <c r="B15" s="1114" t="s">
        <v>818</v>
      </c>
      <c r="C15" s="1114"/>
      <c r="D15" s="47"/>
      <c r="E15" s="53" t="s">
        <v>502</v>
      </c>
      <c r="F15" s="89"/>
      <c r="G15" s="89"/>
    </row>
    <row r="16" spans="1:7" ht="14.45" customHeight="1">
      <c r="A16" s="105"/>
      <c r="B16" s="1114"/>
      <c r="C16" s="1114"/>
      <c r="D16" s="47"/>
      <c r="E16" s="53"/>
      <c r="F16" s="89"/>
      <c r="G16" s="89"/>
    </row>
    <row r="17" spans="1:7" ht="21" customHeight="1">
      <c r="A17" s="105" t="s">
        <v>46</v>
      </c>
      <c r="B17" s="1114" t="s">
        <v>825</v>
      </c>
      <c r="C17" s="1114"/>
      <c r="D17" s="47"/>
      <c r="E17" s="53" t="s">
        <v>502</v>
      </c>
      <c r="F17" s="89"/>
      <c r="G17" s="89"/>
    </row>
    <row r="18" spans="1:7" ht="12" customHeight="1">
      <c r="A18" s="105"/>
      <c r="B18" s="1114"/>
      <c r="C18" s="1114"/>
      <c r="D18" s="47"/>
      <c r="E18" s="53"/>
      <c r="F18" s="89"/>
      <c r="G18" s="89"/>
    </row>
    <row r="19" spans="1:7" ht="20.25" customHeight="1">
      <c r="A19" s="105" t="s">
        <v>56</v>
      </c>
      <c r="B19" s="1114" t="s">
        <v>819</v>
      </c>
      <c r="C19" s="1114"/>
      <c r="D19" s="47"/>
      <c r="E19" s="53" t="s">
        <v>502</v>
      </c>
      <c r="F19" s="89"/>
      <c r="G19" s="89"/>
    </row>
    <row r="20" spans="1:7" ht="12.6" customHeight="1">
      <c r="A20" s="105"/>
      <c r="B20" s="1114"/>
      <c r="C20" s="1114"/>
      <c r="D20" s="47"/>
      <c r="E20" s="53"/>
      <c r="F20" s="89"/>
      <c r="G20" s="89"/>
    </row>
    <row r="21" spans="1:7" ht="18.600000000000001" customHeight="1">
      <c r="A21" s="105" t="s">
        <v>57</v>
      </c>
      <c r="B21" s="1114" t="s">
        <v>826</v>
      </c>
      <c r="C21" s="1114"/>
      <c r="D21" s="47"/>
      <c r="E21" s="53" t="s">
        <v>502</v>
      </c>
      <c r="F21" s="89"/>
      <c r="G21" s="89"/>
    </row>
    <row r="22" spans="1:7" ht="12" customHeight="1">
      <c r="A22" s="105"/>
      <c r="B22" s="106"/>
      <c r="C22" s="106"/>
      <c r="D22" s="47"/>
      <c r="E22" s="53"/>
      <c r="F22" s="89"/>
      <c r="G22" s="89"/>
    </row>
    <row r="23" spans="1:7" ht="15.75" customHeight="1">
      <c r="A23" s="105" t="s">
        <v>58</v>
      </c>
      <c r="B23" s="1114" t="s">
        <v>820</v>
      </c>
      <c r="C23" s="1114"/>
      <c r="D23" s="47"/>
      <c r="E23" s="53" t="s">
        <v>502</v>
      </c>
      <c r="F23" s="89"/>
      <c r="G23" s="89"/>
    </row>
    <row r="24" spans="1:7" ht="12.6" customHeight="1">
      <c r="A24" s="105"/>
      <c r="B24" s="1114"/>
      <c r="C24" s="1114"/>
      <c r="D24" s="47"/>
      <c r="E24" s="53"/>
      <c r="F24" s="89"/>
      <c r="G24" s="89"/>
    </row>
    <row r="25" spans="1:7" ht="19.149999999999999" customHeight="1">
      <c r="A25" s="105" t="s">
        <v>59</v>
      </c>
      <c r="B25" s="1114" t="s">
        <v>821</v>
      </c>
      <c r="C25" s="1114"/>
      <c r="D25" s="47"/>
      <c r="E25" s="53" t="s">
        <v>502</v>
      </c>
      <c r="F25" s="89"/>
      <c r="G25" s="89"/>
    </row>
    <row r="26" spans="1:7" ht="18" customHeight="1">
      <c r="A26" s="105"/>
      <c r="B26" s="1114" t="s">
        <v>202</v>
      </c>
      <c r="C26" s="1114" t="s">
        <v>60</v>
      </c>
      <c r="D26" s="47"/>
      <c r="E26" s="53"/>
      <c r="F26" s="89"/>
      <c r="G26" s="89"/>
    </row>
    <row r="27" spans="1:7" ht="12" customHeight="1">
      <c r="A27" s="105"/>
      <c r="B27" s="1114"/>
      <c r="C27" s="1114"/>
      <c r="D27" s="47"/>
      <c r="E27" s="53"/>
      <c r="F27" s="89"/>
      <c r="G27" s="89"/>
    </row>
    <row r="28" spans="1:7" ht="32.25" customHeight="1">
      <c r="A28" s="105" t="s">
        <v>61</v>
      </c>
      <c r="B28" s="1119" t="s">
        <v>822</v>
      </c>
      <c r="C28" s="1119"/>
      <c r="D28" s="47"/>
      <c r="E28" s="53" t="s">
        <v>502</v>
      </c>
      <c r="F28" s="89"/>
      <c r="G28" s="89"/>
    </row>
    <row r="29" spans="1:7" ht="11.25" customHeight="1">
      <c r="A29" s="105"/>
      <c r="B29" s="1114"/>
      <c r="C29" s="1114"/>
      <c r="D29" s="47"/>
      <c r="E29" s="53"/>
      <c r="F29" s="89"/>
      <c r="G29" s="89"/>
    </row>
    <row r="30" spans="1:7" ht="22.5" customHeight="1">
      <c r="A30" s="105" t="s">
        <v>62</v>
      </c>
      <c r="B30" s="1114" t="s">
        <v>823</v>
      </c>
      <c r="C30" s="1114"/>
      <c r="D30" s="47"/>
      <c r="E30" s="53" t="s">
        <v>502</v>
      </c>
      <c r="F30" s="89"/>
      <c r="G30" s="89"/>
    </row>
    <row r="31" spans="1:7" ht="22.5" customHeight="1">
      <c r="A31" s="105" t="s">
        <v>63</v>
      </c>
      <c r="B31" s="1114" t="s">
        <v>381</v>
      </c>
      <c r="C31" s="1114"/>
      <c r="D31" s="47"/>
      <c r="E31" s="53" t="s">
        <v>502</v>
      </c>
      <c r="F31" s="89"/>
      <c r="G31" s="89"/>
    </row>
    <row r="32" spans="1:7" ht="18.75" customHeight="1">
      <c r="A32" s="47"/>
      <c r="B32" s="47"/>
      <c r="C32" s="107" t="s">
        <v>64</v>
      </c>
      <c r="D32" s="47"/>
      <c r="E32" s="47"/>
      <c r="F32" s="89"/>
      <c r="G32" s="89"/>
    </row>
    <row r="33" spans="1:7" ht="20.25" customHeight="1">
      <c r="A33" s="100"/>
      <c r="B33" s="100"/>
      <c r="C33" s="47"/>
      <c r="D33" s="108"/>
      <c r="E33" s="47"/>
      <c r="F33" s="89"/>
      <c r="G33" s="89"/>
    </row>
    <row r="34" spans="1:7" ht="15.75">
      <c r="A34" s="100"/>
      <c r="B34" s="100"/>
      <c r="C34" s="100"/>
      <c r="D34" s="1113" t="s">
        <v>1416</v>
      </c>
      <c r="E34" s="1113"/>
      <c r="F34" s="13"/>
      <c r="G34" s="13"/>
    </row>
    <row r="35" spans="1:7" ht="16.5" customHeight="1">
      <c r="A35" s="47"/>
      <c r="B35" s="47"/>
      <c r="C35" s="47"/>
      <c r="D35" s="154" t="s">
        <v>360</v>
      </c>
      <c r="E35" s="88"/>
      <c r="F35" s="88"/>
      <c r="G35" s="88"/>
    </row>
    <row r="36" spans="1:7" ht="15.75">
      <c r="A36" s="47"/>
      <c r="B36" s="47"/>
      <c r="C36" s="47"/>
      <c r="D36" s="3" t="s">
        <v>235</v>
      </c>
      <c r="E36" s="47"/>
      <c r="F36" s="89"/>
      <c r="G36" s="89"/>
    </row>
    <row r="37" spans="1:7" ht="15.75">
      <c r="A37" s="47"/>
      <c r="B37" s="47"/>
      <c r="C37" s="47"/>
      <c r="D37" s="21" t="s">
        <v>152</v>
      </c>
      <c r="E37" s="47"/>
      <c r="F37" s="89"/>
      <c r="G37" s="89"/>
    </row>
    <row r="38" spans="1:7" ht="15.75">
      <c r="A38" s="47"/>
      <c r="B38" s="47"/>
      <c r="C38" s="47"/>
      <c r="D38" s="47"/>
      <c r="E38" s="47"/>
      <c r="F38" s="89"/>
      <c r="G38" s="89"/>
    </row>
    <row r="39" spans="1:7" ht="15.75">
      <c r="A39" s="47"/>
      <c r="B39" s="47"/>
      <c r="C39" s="47"/>
      <c r="D39" s="47"/>
      <c r="E39" s="47"/>
      <c r="F39" s="89"/>
      <c r="G39" s="89"/>
    </row>
    <row r="40" spans="1:7" ht="15.75">
      <c r="A40" s="47"/>
      <c r="B40" s="47"/>
      <c r="C40" s="47"/>
      <c r="D40" s="47"/>
      <c r="E40" s="47"/>
      <c r="F40" s="89"/>
      <c r="G40" s="89"/>
    </row>
    <row r="41" spans="1:7" ht="15.75">
      <c r="A41" s="47"/>
      <c r="B41" s="47"/>
      <c r="C41" s="47"/>
      <c r="D41" s="47"/>
      <c r="E41" s="47"/>
      <c r="F41" s="89"/>
      <c r="G41" s="89"/>
    </row>
    <row r="42" spans="1:7" ht="15.75">
      <c r="A42" s="47"/>
      <c r="B42" s="47"/>
      <c r="C42" s="47"/>
      <c r="D42" s="47"/>
      <c r="E42" s="47"/>
      <c r="F42" s="89"/>
      <c r="G42" s="89"/>
    </row>
    <row r="43" spans="1:7" ht="15.75">
      <c r="A43" s="47"/>
      <c r="B43" s="47"/>
      <c r="C43" s="47"/>
      <c r="D43" s="47"/>
      <c r="E43" s="47"/>
      <c r="F43" s="89"/>
      <c r="G43" s="89"/>
    </row>
    <row r="44" spans="1:7" ht="15.75">
      <c r="A44" s="47"/>
      <c r="B44" s="47"/>
      <c r="C44" s="47"/>
      <c r="D44" s="47"/>
      <c r="E44" s="47"/>
      <c r="F44" s="89"/>
      <c r="G44" s="89"/>
    </row>
    <row r="45" spans="1:7" ht="15.75">
      <c r="A45" s="47"/>
      <c r="B45" s="47"/>
      <c r="C45" s="47"/>
      <c r="D45" s="47"/>
      <c r="E45" s="47"/>
      <c r="F45" s="89"/>
      <c r="G45" s="89"/>
    </row>
    <row r="46" spans="1:7" ht="15.75">
      <c r="A46" s="47"/>
      <c r="B46" s="47"/>
      <c r="C46" s="47"/>
      <c r="D46" s="47"/>
      <c r="E46" s="47"/>
      <c r="F46" s="89"/>
      <c r="G46" s="89"/>
    </row>
    <row r="47" spans="1:7" ht="15.75">
      <c r="A47" s="47"/>
      <c r="B47" s="47"/>
      <c r="C47" s="47"/>
      <c r="D47" s="47"/>
      <c r="E47" s="47"/>
      <c r="F47" s="89"/>
      <c r="G47" s="89"/>
    </row>
    <row r="48" spans="1:7" ht="15.75">
      <c r="A48" s="47"/>
      <c r="B48" s="47"/>
      <c r="C48" s="47"/>
      <c r="D48" s="47"/>
      <c r="E48" s="47"/>
      <c r="F48" s="89"/>
      <c r="G48" s="89"/>
    </row>
    <row r="49" spans="1:7" ht="15.75">
      <c r="A49" s="47"/>
      <c r="B49" s="47"/>
      <c r="C49" s="47"/>
      <c r="D49" s="47"/>
      <c r="E49" s="47"/>
      <c r="F49" s="89"/>
      <c r="G49" s="89"/>
    </row>
    <row r="50" spans="1:7" ht="15.75">
      <c r="A50" s="47"/>
      <c r="B50" s="47"/>
      <c r="C50" s="47"/>
      <c r="D50" s="47"/>
      <c r="E50" s="47"/>
      <c r="F50" s="89"/>
      <c r="G50" s="89"/>
    </row>
    <row r="51" spans="1:7" ht="15.75">
      <c r="A51" s="47"/>
      <c r="B51" s="47"/>
      <c r="C51" s="47"/>
      <c r="D51" s="47"/>
      <c r="E51" s="47"/>
      <c r="F51" s="89"/>
      <c r="G51" s="89"/>
    </row>
    <row r="52" spans="1:7" ht="15.75">
      <c r="A52" s="47"/>
      <c r="B52" s="47"/>
      <c r="C52" s="47"/>
      <c r="D52" s="47"/>
      <c r="E52" s="47"/>
      <c r="F52" s="89"/>
      <c r="G52" s="89"/>
    </row>
    <row r="53" spans="1:7" ht="15.75">
      <c r="A53" s="47"/>
      <c r="B53" s="47"/>
      <c r="C53" s="47"/>
      <c r="D53" s="47"/>
      <c r="E53" s="47"/>
      <c r="F53" s="89"/>
      <c r="G53" s="89"/>
    </row>
    <row r="54" spans="1:7" ht="15.75">
      <c r="A54" s="47"/>
      <c r="B54" s="47"/>
      <c r="C54" s="47"/>
      <c r="D54" s="47"/>
      <c r="E54" s="47"/>
      <c r="F54" s="89"/>
      <c r="G54" s="89"/>
    </row>
    <row r="55" spans="1:7" ht="15.75">
      <c r="A55" s="47"/>
      <c r="B55" s="47"/>
      <c r="C55" s="47"/>
      <c r="D55" s="47"/>
      <c r="E55" s="47"/>
    </row>
    <row r="56" spans="1:7" ht="15.75">
      <c r="A56" s="47"/>
      <c r="B56" s="47"/>
      <c r="C56" s="47"/>
      <c r="D56" s="47"/>
      <c r="E56" s="47"/>
    </row>
    <row r="57" spans="1:7" ht="15.75">
      <c r="A57" s="47"/>
      <c r="B57" s="47"/>
      <c r="C57" s="47"/>
      <c r="D57" s="47"/>
      <c r="E57" s="47"/>
    </row>
    <row r="58" spans="1:7" ht="15.75">
      <c r="A58" s="47"/>
      <c r="B58" s="47"/>
      <c r="C58" s="47"/>
      <c r="D58" s="47"/>
      <c r="E58" s="47"/>
    </row>
    <row r="59" spans="1:7" ht="15.75">
      <c r="A59" s="47"/>
      <c r="B59" s="47"/>
      <c r="C59" s="47"/>
      <c r="D59" s="47"/>
      <c r="E59" s="47"/>
    </row>
    <row r="60" spans="1:7" ht="15.75">
      <c r="A60" s="47"/>
      <c r="B60" s="47"/>
      <c r="C60" s="47"/>
      <c r="D60" s="47"/>
      <c r="E60" s="47"/>
    </row>
    <row r="61" spans="1:7" ht="15.75">
      <c r="A61" s="47"/>
      <c r="B61" s="47"/>
      <c r="C61" s="47"/>
      <c r="D61" s="47"/>
      <c r="E61" s="47"/>
    </row>
    <row r="62" spans="1:7" ht="15.75">
      <c r="A62" s="47"/>
      <c r="B62" s="47"/>
      <c r="C62" s="47"/>
      <c r="D62" s="47"/>
      <c r="E62" s="47"/>
    </row>
    <row r="63" spans="1:7" ht="15.75">
      <c r="A63" s="47"/>
      <c r="B63" s="47"/>
      <c r="C63" s="47"/>
      <c r="D63" s="47"/>
      <c r="E63" s="47"/>
    </row>
    <row r="64" spans="1:7" ht="15.75">
      <c r="A64" s="47"/>
      <c r="B64" s="47"/>
      <c r="C64" s="47"/>
      <c r="D64" s="47"/>
      <c r="E64" s="47"/>
    </row>
    <row r="65" spans="1:5" ht="15.75">
      <c r="A65" s="47"/>
      <c r="B65" s="47"/>
      <c r="C65" s="47"/>
      <c r="D65" s="47"/>
      <c r="E65" s="47"/>
    </row>
    <row r="66" spans="1:5" ht="15.75">
      <c r="A66" s="47"/>
      <c r="B66" s="47"/>
      <c r="C66" s="47"/>
      <c r="D66" s="47"/>
      <c r="E66" s="47"/>
    </row>
    <row r="67" spans="1:5" ht="15.75">
      <c r="A67" s="47"/>
      <c r="B67" s="47"/>
      <c r="C67" s="47"/>
      <c r="D67" s="47"/>
      <c r="E67" s="47"/>
    </row>
    <row r="68" spans="1:5" ht="15.75">
      <c r="A68" s="47"/>
      <c r="B68" s="47"/>
      <c r="C68" s="47"/>
      <c r="D68" s="47"/>
      <c r="E68" s="47"/>
    </row>
    <row r="69" spans="1:5" ht="15.75">
      <c r="A69" s="47"/>
      <c r="B69" s="47"/>
      <c r="C69" s="47"/>
      <c r="D69" s="47"/>
      <c r="E69" s="47"/>
    </row>
    <row r="70" spans="1:5" ht="15.75">
      <c r="A70" s="47"/>
      <c r="B70" s="47"/>
      <c r="C70" s="47"/>
      <c r="D70" s="47"/>
      <c r="E70" s="47"/>
    </row>
  </sheetData>
  <mergeCells count="27">
    <mergeCell ref="B19:C19"/>
    <mergeCell ref="B20:C20"/>
    <mergeCell ref="B21:C21"/>
    <mergeCell ref="B30:C30"/>
    <mergeCell ref="B31:C31"/>
    <mergeCell ref="B24:C24"/>
    <mergeCell ref="B25:C25"/>
    <mergeCell ref="B26:C26"/>
    <mergeCell ref="B27:C27"/>
    <mergeCell ref="B28:C28"/>
    <mergeCell ref="B29:C29"/>
    <mergeCell ref="D34:E34"/>
    <mergeCell ref="B10:C10"/>
    <mergeCell ref="A2:C2"/>
    <mergeCell ref="A4:C4"/>
    <mergeCell ref="A6:B6"/>
    <mergeCell ref="B8:C8"/>
    <mergeCell ref="B9:C9"/>
    <mergeCell ref="B23:C23"/>
    <mergeCell ref="B11:C11"/>
    <mergeCell ref="B12:C12"/>
    <mergeCell ref="B13:C13"/>
    <mergeCell ref="B14:C14"/>
    <mergeCell ref="B15:C15"/>
    <mergeCell ref="B16:C16"/>
    <mergeCell ref="B17:C17"/>
    <mergeCell ref="B18:C18"/>
  </mergeCells>
  <printOptions horizontalCentered="1"/>
  <pageMargins left="0.6692913385826772" right="0.6692913385826772" top="0.94488188976377963" bottom="0.23622047244094491" header="0.51181102362204722" footer="0.23622047244094491"/>
  <pageSetup paperSize="9" scale="74" firstPageNumber="58" orientation="landscape" useFirstPageNumber="1" r:id="rId1"/>
  <headerFooter alignWithMargins="0">
    <oddFooter>&amp;C&amp;10&amp;P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1"/>
  <sheetViews>
    <sheetView topLeftCell="A10" workbookViewId="0">
      <selection sqref="A1:F31"/>
    </sheetView>
  </sheetViews>
  <sheetFormatPr defaultRowHeight="15"/>
  <cols>
    <col min="1" max="1" width="13.85546875" style="48" customWidth="1"/>
    <col min="2" max="2" width="19.42578125" style="48" customWidth="1"/>
    <col min="3" max="3" width="48.5703125" style="48" customWidth="1"/>
    <col min="4" max="4" width="35.28515625" style="48" customWidth="1"/>
    <col min="5" max="5" width="19.7109375" style="48" customWidth="1"/>
    <col min="6" max="256" width="9.140625" style="48"/>
    <col min="257" max="257" width="13.85546875" style="48" customWidth="1"/>
    <col min="258" max="258" width="19.42578125" style="48" customWidth="1"/>
    <col min="259" max="259" width="51" style="48" customWidth="1"/>
    <col min="260" max="260" width="38.28515625" style="48" customWidth="1"/>
    <col min="261" max="261" width="18.7109375" style="48" customWidth="1"/>
    <col min="262" max="512" width="9.140625" style="48"/>
    <col min="513" max="513" width="13.85546875" style="48" customWidth="1"/>
    <col min="514" max="514" width="19.42578125" style="48" customWidth="1"/>
    <col min="515" max="515" width="51" style="48" customWidth="1"/>
    <col min="516" max="516" width="38.28515625" style="48" customWidth="1"/>
    <col min="517" max="517" width="18.7109375" style="48" customWidth="1"/>
    <col min="518" max="768" width="9.140625" style="48"/>
    <col min="769" max="769" width="13.85546875" style="48" customWidth="1"/>
    <col min="770" max="770" width="19.42578125" style="48" customWidth="1"/>
    <col min="771" max="771" width="51" style="48" customWidth="1"/>
    <col min="772" max="772" width="38.28515625" style="48" customWidth="1"/>
    <col min="773" max="773" width="18.7109375" style="48" customWidth="1"/>
    <col min="774" max="1024" width="9.140625" style="48"/>
    <col min="1025" max="1025" width="13.85546875" style="48" customWidth="1"/>
    <col min="1026" max="1026" width="19.42578125" style="48" customWidth="1"/>
    <col min="1027" max="1027" width="51" style="48" customWidth="1"/>
    <col min="1028" max="1028" width="38.28515625" style="48" customWidth="1"/>
    <col min="1029" max="1029" width="18.7109375" style="48" customWidth="1"/>
    <col min="1030" max="1280" width="9.140625" style="48"/>
    <col min="1281" max="1281" width="13.85546875" style="48" customWidth="1"/>
    <col min="1282" max="1282" width="19.42578125" style="48" customWidth="1"/>
    <col min="1283" max="1283" width="51" style="48" customWidth="1"/>
    <col min="1284" max="1284" width="38.28515625" style="48" customWidth="1"/>
    <col min="1285" max="1285" width="18.7109375" style="48" customWidth="1"/>
    <col min="1286" max="1536" width="9.140625" style="48"/>
    <col min="1537" max="1537" width="13.85546875" style="48" customWidth="1"/>
    <col min="1538" max="1538" width="19.42578125" style="48" customWidth="1"/>
    <col min="1539" max="1539" width="51" style="48" customWidth="1"/>
    <col min="1540" max="1540" width="38.28515625" style="48" customWidth="1"/>
    <col min="1541" max="1541" width="18.7109375" style="48" customWidth="1"/>
    <col min="1542" max="1792" width="9.140625" style="48"/>
    <col min="1793" max="1793" width="13.85546875" style="48" customWidth="1"/>
    <col min="1794" max="1794" width="19.42578125" style="48" customWidth="1"/>
    <col min="1795" max="1795" width="51" style="48" customWidth="1"/>
    <col min="1796" max="1796" width="38.28515625" style="48" customWidth="1"/>
    <col min="1797" max="1797" width="18.7109375" style="48" customWidth="1"/>
    <col min="1798" max="2048" width="9.140625" style="48"/>
    <col min="2049" max="2049" width="13.85546875" style="48" customWidth="1"/>
    <col min="2050" max="2050" width="19.42578125" style="48" customWidth="1"/>
    <col min="2051" max="2051" width="51" style="48" customWidth="1"/>
    <col min="2052" max="2052" width="38.28515625" style="48" customWidth="1"/>
    <col min="2053" max="2053" width="18.7109375" style="48" customWidth="1"/>
    <col min="2054" max="2304" width="9.140625" style="48"/>
    <col min="2305" max="2305" width="13.85546875" style="48" customWidth="1"/>
    <col min="2306" max="2306" width="19.42578125" style="48" customWidth="1"/>
    <col min="2307" max="2307" width="51" style="48" customWidth="1"/>
    <col min="2308" max="2308" width="38.28515625" style="48" customWidth="1"/>
    <col min="2309" max="2309" width="18.7109375" style="48" customWidth="1"/>
    <col min="2310" max="2560" width="9.140625" style="48"/>
    <col min="2561" max="2561" width="13.85546875" style="48" customWidth="1"/>
    <col min="2562" max="2562" width="19.42578125" style="48" customWidth="1"/>
    <col min="2563" max="2563" width="51" style="48" customWidth="1"/>
    <col min="2564" max="2564" width="38.28515625" style="48" customWidth="1"/>
    <col min="2565" max="2565" width="18.7109375" style="48" customWidth="1"/>
    <col min="2566" max="2816" width="9.140625" style="48"/>
    <col min="2817" max="2817" width="13.85546875" style="48" customWidth="1"/>
    <col min="2818" max="2818" width="19.42578125" style="48" customWidth="1"/>
    <col min="2819" max="2819" width="51" style="48" customWidth="1"/>
    <col min="2820" max="2820" width="38.28515625" style="48" customWidth="1"/>
    <col min="2821" max="2821" width="18.7109375" style="48" customWidth="1"/>
    <col min="2822" max="3072" width="9.140625" style="48"/>
    <col min="3073" max="3073" width="13.85546875" style="48" customWidth="1"/>
    <col min="3074" max="3074" width="19.42578125" style="48" customWidth="1"/>
    <col min="3075" max="3075" width="51" style="48" customWidth="1"/>
    <col min="3076" max="3076" width="38.28515625" style="48" customWidth="1"/>
    <col min="3077" max="3077" width="18.7109375" style="48" customWidth="1"/>
    <col min="3078" max="3328" width="9.140625" style="48"/>
    <col min="3329" max="3329" width="13.85546875" style="48" customWidth="1"/>
    <col min="3330" max="3330" width="19.42578125" style="48" customWidth="1"/>
    <col min="3331" max="3331" width="51" style="48" customWidth="1"/>
    <col min="3332" max="3332" width="38.28515625" style="48" customWidth="1"/>
    <col min="3333" max="3333" width="18.7109375" style="48" customWidth="1"/>
    <col min="3334" max="3584" width="9.140625" style="48"/>
    <col min="3585" max="3585" width="13.85546875" style="48" customWidth="1"/>
    <col min="3586" max="3586" width="19.42578125" style="48" customWidth="1"/>
    <col min="3587" max="3587" width="51" style="48" customWidth="1"/>
    <col min="3588" max="3588" width="38.28515625" style="48" customWidth="1"/>
    <col min="3589" max="3589" width="18.7109375" style="48" customWidth="1"/>
    <col min="3590" max="3840" width="9.140625" style="48"/>
    <col min="3841" max="3841" width="13.85546875" style="48" customWidth="1"/>
    <col min="3842" max="3842" width="19.42578125" style="48" customWidth="1"/>
    <col min="3843" max="3843" width="51" style="48" customWidth="1"/>
    <col min="3844" max="3844" width="38.28515625" style="48" customWidth="1"/>
    <col min="3845" max="3845" width="18.7109375" style="48" customWidth="1"/>
    <col min="3846" max="4096" width="9.140625" style="48"/>
    <col min="4097" max="4097" width="13.85546875" style="48" customWidth="1"/>
    <col min="4098" max="4098" width="19.42578125" style="48" customWidth="1"/>
    <col min="4099" max="4099" width="51" style="48" customWidth="1"/>
    <col min="4100" max="4100" width="38.28515625" style="48" customWidth="1"/>
    <col min="4101" max="4101" width="18.7109375" style="48" customWidth="1"/>
    <col min="4102" max="4352" width="9.140625" style="48"/>
    <col min="4353" max="4353" width="13.85546875" style="48" customWidth="1"/>
    <col min="4354" max="4354" width="19.42578125" style="48" customWidth="1"/>
    <col min="4355" max="4355" width="51" style="48" customWidth="1"/>
    <col min="4356" max="4356" width="38.28515625" style="48" customWidth="1"/>
    <col min="4357" max="4357" width="18.7109375" style="48" customWidth="1"/>
    <col min="4358" max="4608" width="9.140625" style="48"/>
    <col min="4609" max="4609" width="13.85546875" style="48" customWidth="1"/>
    <col min="4610" max="4610" width="19.42578125" style="48" customWidth="1"/>
    <col min="4611" max="4611" width="51" style="48" customWidth="1"/>
    <col min="4612" max="4612" width="38.28515625" style="48" customWidth="1"/>
    <col min="4613" max="4613" width="18.7109375" style="48" customWidth="1"/>
    <col min="4614" max="4864" width="9.140625" style="48"/>
    <col min="4865" max="4865" width="13.85546875" style="48" customWidth="1"/>
    <col min="4866" max="4866" width="19.42578125" style="48" customWidth="1"/>
    <col min="4867" max="4867" width="51" style="48" customWidth="1"/>
    <col min="4868" max="4868" width="38.28515625" style="48" customWidth="1"/>
    <col min="4869" max="4869" width="18.7109375" style="48" customWidth="1"/>
    <col min="4870" max="5120" width="9.140625" style="48"/>
    <col min="5121" max="5121" width="13.85546875" style="48" customWidth="1"/>
    <col min="5122" max="5122" width="19.42578125" style="48" customWidth="1"/>
    <col min="5123" max="5123" width="51" style="48" customWidth="1"/>
    <col min="5124" max="5124" width="38.28515625" style="48" customWidth="1"/>
    <col min="5125" max="5125" width="18.7109375" style="48" customWidth="1"/>
    <col min="5126" max="5376" width="9.140625" style="48"/>
    <col min="5377" max="5377" width="13.85546875" style="48" customWidth="1"/>
    <col min="5378" max="5378" width="19.42578125" style="48" customWidth="1"/>
    <col min="5379" max="5379" width="51" style="48" customWidth="1"/>
    <col min="5380" max="5380" width="38.28515625" style="48" customWidth="1"/>
    <col min="5381" max="5381" width="18.7109375" style="48" customWidth="1"/>
    <col min="5382" max="5632" width="9.140625" style="48"/>
    <col min="5633" max="5633" width="13.85546875" style="48" customWidth="1"/>
    <col min="5634" max="5634" width="19.42578125" style="48" customWidth="1"/>
    <col min="5635" max="5635" width="51" style="48" customWidth="1"/>
    <col min="5636" max="5636" width="38.28515625" style="48" customWidth="1"/>
    <col min="5637" max="5637" width="18.7109375" style="48" customWidth="1"/>
    <col min="5638" max="5888" width="9.140625" style="48"/>
    <col min="5889" max="5889" width="13.85546875" style="48" customWidth="1"/>
    <col min="5890" max="5890" width="19.42578125" style="48" customWidth="1"/>
    <col min="5891" max="5891" width="51" style="48" customWidth="1"/>
    <col min="5892" max="5892" width="38.28515625" style="48" customWidth="1"/>
    <col min="5893" max="5893" width="18.7109375" style="48" customWidth="1"/>
    <col min="5894" max="6144" width="9.140625" style="48"/>
    <col min="6145" max="6145" width="13.85546875" style="48" customWidth="1"/>
    <col min="6146" max="6146" width="19.42578125" style="48" customWidth="1"/>
    <col min="6147" max="6147" width="51" style="48" customWidth="1"/>
    <col min="6148" max="6148" width="38.28515625" style="48" customWidth="1"/>
    <col min="6149" max="6149" width="18.7109375" style="48" customWidth="1"/>
    <col min="6150" max="6400" width="9.140625" style="48"/>
    <col min="6401" max="6401" width="13.85546875" style="48" customWidth="1"/>
    <col min="6402" max="6402" width="19.42578125" style="48" customWidth="1"/>
    <col min="6403" max="6403" width="51" style="48" customWidth="1"/>
    <col min="6404" max="6404" width="38.28515625" style="48" customWidth="1"/>
    <col min="6405" max="6405" width="18.7109375" style="48" customWidth="1"/>
    <col min="6406" max="6656" width="9.140625" style="48"/>
    <col min="6657" max="6657" width="13.85546875" style="48" customWidth="1"/>
    <col min="6658" max="6658" width="19.42578125" style="48" customWidth="1"/>
    <col min="6659" max="6659" width="51" style="48" customWidth="1"/>
    <col min="6660" max="6660" width="38.28515625" style="48" customWidth="1"/>
    <col min="6661" max="6661" width="18.7109375" style="48" customWidth="1"/>
    <col min="6662" max="6912" width="9.140625" style="48"/>
    <col min="6913" max="6913" width="13.85546875" style="48" customWidth="1"/>
    <col min="6914" max="6914" width="19.42578125" style="48" customWidth="1"/>
    <col min="6915" max="6915" width="51" style="48" customWidth="1"/>
    <col min="6916" max="6916" width="38.28515625" style="48" customWidth="1"/>
    <col min="6917" max="6917" width="18.7109375" style="48" customWidth="1"/>
    <col min="6918" max="7168" width="9.140625" style="48"/>
    <col min="7169" max="7169" width="13.85546875" style="48" customWidth="1"/>
    <col min="7170" max="7170" width="19.42578125" style="48" customWidth="1"/>
    <col min="7171" max="7171" width="51" style="48" customWidth="1"/>
    <col min="7172" max="7172" width="38.28515625" style="48" customWidth="1"/>
    <col min="7173" max="7173" width="18.7109375" style="48" customWidth="1"/>
    <col min="7174" max="7424" width="9.140625" style="48"/>
    <col min="7425" max="7425" width="13.85546875" style="48" customWidth="1"/>
    <col min="7426" max="7426" width="19.42578125" style="48" customWidth="1"/>
    <col min="7427" max="7427" width="51" style="48" customWidth="1"/>
    <col min="7428" max="7428" width="38.28515625" style="48" customWidth="1"/>
    <col min="7429" max="7429" width="18.7109375" style="48" customWidth="1"/>
    <col min="7430" max="7680" width="9.140625" style="48"/>
    <col min="7681" max="7681" width="13.85546875" style="48" customWidth="1"/>
    <col min="7682" max="7682" width="19.42578125" style="48" customWidth="1"/>
    <col min="7683" max="7683" width="51" style="48" customWidth="1"/>
    <col min="7684" max="7684" width="38.28515625" style="48" customWidth="1"/>
    <col min="7685" max="7685" width="18.7109375" style="48" customWidth="1"/>
    <col min="7686" max="7936" width="9.140625" style="48"/>
    <col min="7937" max="7937" width="13.85546875" style="48" customWidth="1"/>
    <col min="7938" max="7938" width="19.42578125" style="48" customWidth="1"/>
    <col min="7939" max="7939" width="51" style="48" customWidth="1"/>
    <col min="7940" max="7940" width="38.28515625" style="48" customWidth="1"/>
    <col min="7941" max="7941" width="18.7109375" style="48" customWidth="1"/>
    <col min="7942" max="8192" width="9.140625" style="48"/>
    <col min="8193" max="8193" width="13.85546875" style="48" customWidth="1"/>
    <col min="8194" max="8194" width="19.42578125" style="48" customWidth="1"/>
    <col min="8195" max="8195" width="51" style="48" customWidth="1"/>
    <col min="8196" max="8196" width="38.28515625" style="48" customWidth="1"/>
    <col min="8197" max="8197" width="18.7109375" style="48" customWidth="1"/>
    <col min="8198" max="8448" width="9.140625" style="48"/>
    <col min="8449" max="8449" width="13.85546875" style="48" customWidth="1"/>
    <col min="8450" max="8450" width="19.42578125" style="48" customWidth="1"/>
    <col min="8451" max="8451" width="51" style="48" customWidth="1"/>
    <col min="8452" max="8452" width="38.28515625" style="48" customWidth="1"/>
    <col min="8453" max="8453" width="18.7109375" style="48" customWidth="1"/>
    <col min="8454" max="8704" width="9.140625" style="48"/>
    <col min="8705" max="8705" width="13.85546875" style="48" customWidth="1"/>
    <col min="8706" max="8706" width="19.42578125" style="48" customWidth="1"/>
    <col min="8707" max="8707" width="51" style="48" customWidth="1"/>
    <col min="8708" max="8708" width="38.28515625" style="48" customWidth="1"/>
    <col min="8709" max="8709" width="18.7109375" style="48" customWidth="1"/>
    <col min="8710" max="8960" width="9.140625" style="48"/>
    <col min="8961" max="8961" width="13.85546875" style="48" customWidth="1"/>
    <col min="8962" max="8962" width="19.42578125" style="48" customWidth="1"/>
    <col min="8963" max="8963" width="51" style="48" customWidth="1"/>
    <col min="8964" max="8964" width="38.28515625" style="48" customWidth="1"/>
    <col min="8965" max="8965" width="18.7109375" style="48" customWidth="1"/>
    <col min="8966" max="9216" width="9.140625" style="48"/>
    <col min="9217" max="9217" width="13.85546875" style="48" customWidth="1"/>
    <col min="9218" max="9218" width="19.42578125" style="48" customWidth="1"/>
    <col min="9219" max="9219" width="51" style="48" customWidth="1"/>
    <col min="9220" max="9220" width="38.28515625" style="48" customWidth="1"/>
    <col min="9221" max="9221" width="18.7109375" style="48" customWidth="1"/>
    <col min="9222" max="9472" width="9.140625" style="48"/>
    <col min="9473" max="9473" width="13.85546875" style="48" customWidth="1"/>
    <col min="9474" max="9474" width="19.42578125" style="48" customWidth="1"/>
    <col min="9475" max="9475" width="51" style="48" customWidth="1"/>
    <col min="9476" max="9476" width="38.28515625" style="48" customWidth="1"/>
    <col min="9477" max="9477" width="18.7109375" style="48" customWidth="1"/>
    <col min="9478" max="9728" width="9.140625" style="48"/>
    <col min="9729" max="9729" width="13.85546875" style="48" customWidth="1"/>
    <col min="9730" max="9730" width="19.42578125" style="48" customWidth="1"/>
    <col min="9731" max="9731" width="51" style="48" customWidth="1"/>
    <col min="9732" max="9732" width="38.28515625" style="48" customWidth="1"/>
    <col min="9733" max="9733" width="18.7109375" style="48" customWidth="1"/>
    <col min="9734" max="9984" width="9.140625" style="48"/>
    <col min="9985" max="9985" width="13.85546875" style="48" customWidth="1"/>
    <col min="9986" max="9986" width="19.42578125" style="48" customWidth="1"/>
    <col min="9987" max="9987" width="51" style="48" customWidth="1"/>
    <col min="9988" max="9988" width="38.28515625" style="48" customWidth="1"/>
    <col min="9989" max="9989" width="18.7109375" style="48" customWidth="1"/>
    <col min="9990" max="10240" width="9.140625" style="48"/>
    <col min="10241" max="10241" width="13.85546875" style="48" customWidth="1"/>
    <col min="10242" max="10242" width="19.42578125" style="48" customWidth="1"/>
    <col min="10243" max="10243" width="51" style="48" customWidth="1"/>
    <col min="10244" max="10244" width="38.28515625" style="48" customWidth="1"/>
    <col min="10245" max="10245" width="18.7109375" style="48" customWidth="1"/>
    <col min="10246" max="10496" width="9.140625" style="48"/>
    <col min="10497" max="10497" width="13.85546875" style="48" customWidth="1"/>
    <col min="10498" max="10498" width="19.42578125" style="48" customWidth="1"/>
    <col min="10499" max="10499" width="51" style="48" customWidth="1"/>
    <col min="10500" max="10500" width="38.28515625" style="48" customWidth="1"/>
    <col min="10501" max="10501" width="18.7109375" style="48" customWidth="1"/>
    <col min="10502" max="10752" width="9.140625" style="48"/>
    <col min="10753" max="10753" width="13.85546875" style="48" customWidth="1"/>
    <col min="10754" max="10754" width="19.42578125" style="48" customWidth="1"/>
    <col min="10755" max="10755" width="51" style="48" customWidth="1"/>
    <col min="10756" max="10756" width="38.28515625" style="48" customWidth="1"/>
    <col min="10757" max="10757" width="18.7109375" style="48" customWidth="1"/>
    <col min="10758" max="11008" width="9.140625" style="48"/>
    <col min="11009" max="11009" width="13.85546875" style="48" customWidth="1"/>
    <col min="11010" max="11010" width="19.42578125" style="48" customWidth="1"/>
    <col min="11011" max="11011" width="51" style="48" customWidth="1"/>
    <col min="11012" max="11012" width="38.28515625" style="48" customWidth="1"/>
    <col min="11013" max="11013" width="18.7109375" style="48" customWidth="1"/>
    <col min="11014" max="11264" width="9.140625" style="48"/>
    <col min="11265" max="11265" width="13.85546875" style="48" customWidth="1"/>
    <col min="11266" max="11266" width="19.42578125" style="48" customWidth="1"/>
    <col min="11267" max="11267" width="51" style="48" customWidth="1"/>
    <col min="11268" max="11268" width="38.28515625" style="48" customWidth="1"/>
    <col min="11269" max="11269" width="18.7109375" style="48" customWidth="1"/>
    <col min="11270" max="11520" width="9.140625" style="48"/>
    <col min="11521" max="11521" width="13.85546875" style="48" customWidth="1"/>
    <col min="11522" max="11522" width="19.42578125" style="48" customWidth="1"/>
    <col min="11523" max="11523" width="51" style="48" customWidth="1"/>
    <col min="11524" max="11524" width="38.28515625" style="48" customWidth="1"/>
    <col min="11525" max="11525" width="18.7109375" style="48" customWidth="1"/>
    <col min="11526" max="11776" width="9.140625" style="48"/>
    <col min="11777" max="11777" width="13.85546875" style="48" customWidth="1"/>
    <col min="11778" max="11778" width="19.42578125" style="48" customWidth="1"/>
    <col min="11779" max="11779" width="51" style="48" customWidth="1"/>
    <col min="11780" max="11780" width="38.28515625" style="48" customWidth="1"/>
    <col min="11781" max="11781" width="18.7109375" style="48" customWidth="1"/>
    <col min="11782" max="12032" width="9.140625" style="48"/>
    <col min="12033" max="12033" width="13.85546875" style="48" customWidth="1"/>
    <col min="12034" max="12034" width="19.42578125" style="48" customWidth="1"/>
    <col min="12035" max="12035" width="51" style="48" customWidth="1"/>
    <col min="12036" max="12036" width="38.28515625" style="48" customWidth="1"/>
    <col min="12037" max="12037" width="18.7109375" style="48" customWidth="1"/>
    <col min="12038" max="12288" width="9.140625" style="48"/>
    <col min="12289" max="12289" width="13.85546875" style="48" customWidth="1"/>
    <col min="12290" max="12290" width="19.42578125" style="48" customWidth="1"/>
    <col min="12291" max="12291" width="51" style="48" customWidth="1"/>
    <col min="12292" max="12292" width="38.28515625" style="48" customWidth="1"/>
    <col min="12293" max="12293" width="18.7109375" style="48" customWidth="1"/>
    <col min="12294" max="12544" width="9.140625" style="48"/>
    <col min="12545" max="12545" width="13.85546875" style="48" customWidth="1"/>
    <col min="12546" max="12546" width="19.42578125" style="48" customWidth="1"/>
    <col min="12547" max="12547" width="51" style="48" customWidth="1"/>
    <col min="12548" max="12548" width="38.28515625" style="48" customWidth="1"/>
    <col min="12549" max="12549" width="18.7109375" style="48" customWidth="1"/>
    <col min="12550" max="12800" width="9.140625" style="48"/>
    <col min="12801" max="12801" width="13.85546875" style="48" customWidth="1"/>
    <col min="12802" max="12802" width="19.42578125" style="48" customWidth="1"/>
    <col min="12803" max="12803" width="51" style="48" customWidth="1"/>
    <col min="12804" max="12804" width="38.28515625" style="48" customWidth="1"/>
    <col min="12805" max="12805" width="18.7109375" style="48" customWidth="1"/>
    <col min="12806" max="13056" width="9.140625" style="48"/>
    <col min="13057" max="13057" width="13.85546875" style="48" customWidth="1"/>
    <col min="13058" max="13058" width="19.42578125" style="48" customWidth="1"/>
    <col min="13059" max="13059" width="51" style="48" customWidth="1"/>
    <col min="13060" max="13060" width="38.28515625" style="48" customWidth="1"/>
    <col min="13061" max="13061" width="18.7109375" style="48" customWidth="1"/>
    <col min="13062" max="13312" width="9.140625" style="48"/>
    <col min="13313" max="13313" width="13.85546875" style="48" customWidth="1"/>
    <col min="13314" max="13314" width="19.42578125" style="48" customWidth="1"/>
    <col min="13315" max="13315" width="51" style="48" customWidth="1"/>
    <col min="13316" max="13316" width="38.28515625" style="48" customWidth="1"/>
    <col min="13317" max="13317" width="18.7109375" style="48" customWidth="1"/>
    <col min="13318" max="13568" width="9.140625" style="48"/>
    <col min="13569" max="13569" width="13.85546875" style="48" customWidth="1"/>
    <col min="13570" max="13570" width="19.42578125" style="48" customWidth="1"/>
    <col min="13571" max="13571" width="51" style="48" customWidth="1"/>
    <col min="13572" max="13572" width="38.28515625" style="48" customWidth="1"/>
    <col min="13573" max="13573" width="18.7109375" style="48" customWidth="1"/>
    <col min="13574" max="13824" width="9.140625" style="48"/>
    <col min="13825" max="13825" width="13.85546875" style="48" customWidth="1"/>
    <col min="13826" max="13826" width="19.42578125" style="48" customWidth="1"/>
    <col min="13827" max="13827" width="51" style="48" customWidth="1"/>
    <col min="13828" max="13828" width="38.28515625" style="48" customWidth="1"/>
    <col min="13829" max="13829" width="18.7109375" style="48" customWidth="1"/>
    <col min="13830" max="14080" width="9.140625" style="48"/>
    <col min="14081" max="14081" width="13.85546875" style="48" customWidth="1"/>
    <col min="14082" max="14082" width="19.42578125" style="48" customWidth="1"/>
    <col min="14083" max="14083" width="51" style="48" customWidth="1"/>
    <col min="14084" max="14084" width="38.28515625" style="48" customWidth="1"/>
    <col min="14085" max="14085" width="18.7109375" style="48" customWidth="1"/>
    <col min="14086" max="14336" width="9.140625" style="48"/>
    <col min="14337" max="14337" width="13.85546875" style="48" customWidth="1"/>
    <col min="14338" max="14338" width="19.42578125" style="48" customWidth="1"/>
    <col min="14339" max="14339" width="51" style="48" customWidth="1"/>
    <col min="14340" max="14340" width="38.28515625" style="48" customWidth="1"/>
    <col min="14341" max="14341" width="18.7109375" style="48" customWidth="1"/>
    <col min="14342" max="14592" width="9.140625" style="48"/>
    <col min="14593" max="14593" width="13.85546875" style="48" customWidth="1"/>
    <col min="14594" max="14594" width="19.42578125" style="48" customWidth="1"/>
    <col min="14595" max="14595" width="51" style="48" customWidth="1"/>
    <col min="14596" max="14596" width="38.28515625" style="48" customWidth="1"/>
    <col min="14597" max="14597" width="18.7109375" style="48" customWidth="1"/>
    <col min="14598" max="14848" width="9.140625" style="48"/>
    <col min="14849" max="14849" width="13.85546875" style="48" customWidth="1"/>
    <col min="14850" max="14850" width="19.42578125" style="48" customWidth="1"/>
    <col min="14851" max="14851" width="51" style="48" customWidth="1"/>
    <col min="14852" max="14852" width="38.28515625" style="48" customWidth="1"/>
    <col min="14853" max="14853" width="18.7109375" style="48" customWidth="1"/>
    <col min="14854" max="15104" width="9.140625" style="48"/>
    <col min="15105" max="15105" width="13.85546875" style="48" customWidth="1"/>
    <col min="15106" max="15106" width="19.42578125" style="48" customWidth="1"/>
    <col min="15107" max="15107" width="51" style="48" customWidth="1"/>
    <col min="15108" max="15108" width="38.28515625" style="48" customWidth="1"/>
    <col min="15109" max="15109" width="18.7109375" style="48" customWidth="1"/>
    <col min="15110" max="15360" width="9.140625" style="48"/>
    <col min="15361" max="15361" width="13.85546875" style="48" customWidth="1"/>
    <col min="15362" max="15362" width="19.42578125" style="48" customWidth="1"/>
    <col min="15363" max="15363" width="51" style="48" customWidth="1"/>
    <col min="15364" max="15364" width="38.28515625" style="48" customWidth="1"/>
    <col min="15365" max="15365" width="18.7109375" style="48" customWidth="1"/>
    <col min="15366" max="15616" width="9.140625" style="48"/>
    <col min="15617" max="15617" width="13.85546875" style="48" customWidth="1"/>
    <col min="15618" max="15618" width="19.42578125" style="48" customWidth="1"/>
    <col min="15619" max="15619" width="51" style="48" customWidth="1"/>
    <col min="15620" max="15620" width="38.28515625" style="48" customWidth="1"/>
    <col min="15621" max="15621" width="18.7109375" style="48" customWidth="1"/>
    <col min="15622" max="15872" width="9.140625" style="48"/>
    <col min="15873" max="15873" width="13.85546875" style="48" customWidth="1"/>
    <col min="15874" max="15874" width="19.42578125" style="48" customWidth="1"/>
    <col min="15875" max="15875" width="51" style="48" customWidth="1"/>
    <col min="15876" max="15876" width="38.28515625" style="48" customWidth="1"/>
    <col min="15877" max="15877" width="18.7109375" style="48" customWidth="1"/>
    <col min="15878" max="16128" width="9.140625" style="48"/>
    <col min="16129" max="16129" width="13.85546875" style="48" customWidth="1"/>
    <col min="16130" max="16130" width="19.42578125" style="48" customWidth="1"/>
    <col min="16131" max="16131" width="51" style="48" customWidth="1"/>
    <col min="16132" max="16132" width="38.28515625" style="48" customWidth="1"/>
    <col min="16133" max="16133" width="18.7109375" style="48" customWidth="1"/>
    <col min="16134" max="16384" width="9.140625" style="48"/>
  </cols>
  <sheetData>
    <row r="1" spans="1:8" ht="15.75">
      <c r="A1" s="24"/>
      <c r="B1" s="24"/>
      <c r="C1" s="24"/>
      <c r="D1" s="24"/>
      <c r="E1" s="27" t="s">
        <v>352</v>
      </c>
      <c r="F1" s="109"/>
      <c r="G1" s="89"/>
      <c r="H1" s="89"/>
    </row>
    <row r="2" spans="1:8" ht="26.25">
      <c r="A2" s="1120" t="s">
        <v>827</v>
      </c>
      <c r="B2" s="1120"/>
      <c r="C2" s="1120"/>
      <c r="D2" s="1120"/>
      <c r="E2" s="1120"/>
      <c r="F2" s="110"/>
      <c r="G2" s="110"/>
      <c r="H2" s="110"/>
    </row>
    <row r="3" spans="1:8" ht="9.75" customHeight="1">
      <c r="A3" s="91"/>
      <c r="B3" s="91"/>
      <c r="C3" s="91"/>
      <c r="D3" s="91"/>
      <c r="E3" s="91"/>
      <c r="F3" s="93"/>
      <c r="G3" s="93"/>
      <c r="H3" s="93"/>
    </row>
    <row r="4" spans="1:8" ht="17.25" customHeight="1">
      <c r="A4" s="683" t="s">
        <v>1417</v>
      </c>
      <c r="B4" s="682"/>
      <c r="C4" s="682"/>
      <c r="D4" s="47"/>
      <c r="E4" s="82"/>
      <c r="F4" s="92"/>
      <c r="G4" s="92"/>
      <c r="H4" s="92"/>
    </row>
    <row r="5" spans="1:8" ht="17.25" customHeight="1">
      <c r="A5" s="1085" t="s">
        <v>1385</v>
      </c>
      <c r="B5" s="1081"/>
      <c r="C5" s="24"/>
      <c r="D5" s="22"/>
      <c r="E5" s="24"/>
      <c r="F5" s="111"/>
      <c r="G5" s="111"/>
      <c r="H5" s="92"/>
    </row>
    <row r="6" spans="1:8" ht="17.25" customHeight="1">
      <c r="A6" s="1085" t="s">
        <v>33</v>
      </c>
      <c r="B6" s="1081"/>
      <c r="C6" s="30"/>
      <c r="D6" s="30"/>
      <c r="E6" s="24"/>
      <c r="F6" s="111"/>
      <c r="G6" s="111"/>
      <c r="H6" s="92"/>
    </row>
    <row r="7" spans="1:8" ht="16.5" thickBot="1">
      <c r="A7" s="24"/>
      <c r="B7" s="24"/>
      <c r="C7" s="24"/>
      <c r="D7" s="14"/>
      <c r="E7" s="24"/>
      <c r="F7" s="111"/>
      <c r="G7" s="111"/>
      <c r="H7" s="111"/>
    </row>
    <row r="8" spans="1:8" ht="30" customHeight="1" thickBot="1">
      <c r="A8" s="94" t="s">
        <v>204</v>
      </c>
      <c r="B8" s="94" t="s">
        <v>205</v>
      </c>
      <c r="C8" s="94" t="s">
        <v>206</v>
      </c>
      <c r="D8" s="94" t="s">
        <v>207</v>
      </c>
      <c r="E8" s="94" t="s">
        <v>198</v>
      </c>
      <c r="F8" s="89"/>
      <c r="G8" s="89"/>
      <c r="H8" s="89"/>
    </row>
    <row r="9" spans="1:8" ht="15.75">
      <c r="A9" s="112"/>
      <c r="B9" s="113"/>
      <c r="C9" s="114"/>
      <c r="D9" s="115"/>
      <c r="E9" s="90"/>
      <c r="F9" s="89"/>
      <c r="G9" s="89"/>
      <c r="H9" s="89"/>
    </row>
    <row r="10" spans="1:8" ht="15.75">
      <c r="A10" s="116"/>
      <c r="B10" s="88"/>
      <c r="C10" s="83"/>
      <c r="D10" s="117"/>
      <c r="E10" s="118"/>
      <c r="F10" s="89"/>
      <c r="G10" s="89"/>
      <c r="H10" s="89"/>
    </row>
    <row r="11" spans="1:8" ht="15.75">
      <c r="A11" s="116"/>
      <c r="B11" s="88"/>
      <c r="C11" s="83"/>
      <c r="D11" s="117"/>
      <c r="E11" s="118"/>
      <c r="F11" s="89"/>
      <c r="G11" s="89"/>
      <c r="H11" s="89"/>
    </row>
    <row r="12" spans="1:8" ht="15.75">
      <c r="A12" s="119"/>
      <c r="B12" s="46"/>
      <c r="C12" s="84"/>
      <c r="D12" s="120"/>
      <c r="E12" s="121"/>
      <c r="F12" s="89"/>
      <c r="G12" s="89"/>
      <c r="H12" s="89"/>
    </row>
    <row r="13" spans="1:8" ht="15.75">
      <c r="A13" s="119"/>
      <c r="B13" s="46"/>
      <c r="C13" s="85"/>
      <c r="D13" s="120"/>
      <c r="E13" s="122"/>
      <c r="F13" s="89"/>
      <c r="G13" s="89"/>
      <c r="H13" s="89"/>
    </row>
    <row r="14" spans="1:8" ht="15.75">
      <c r="A14" s="119"/>
      <c r="B14" s="46"/>
      <c r="C14" s="85"/>
      <c r="D14" s="120"/>
      <c r="E14" s="122"/>
      <c r="F14" s="89"/>
      <c r="G14" s="89"/>
      <c r="H14" s="89"/>
    </row>
    <row r="15" spans="1:8" ht="15.75">
      <c r="A15" s="119"/>
      <c r="B15" s="46"/>
      <c r="C15" s="84" t="s">
        <v>502</v>
      </c>
      <c r="D15" s="120"/>
      <c r="E15" s="122"/>
      <c r="F15" s="89"/>
      <c r="G15" s="89"/>
      <c r="H15" s="89"/>
    </row>
    <row r="16" spans="1:8" ht="15.75">
      <c r="A16" s="119"/>
      <c r="B16" s="123"/>
      <c r="C16" s="84"/>
      <c r="D16" s="120"/>
      <c r="E16" s="121"/>
      <c r="F16" s="89"/>
      <c r="G16" s="89"/>
      <c r="H16" s="89"/>
    </row>
    <row r="17" spans="1:8" ht="15.75">
      <c r="A17" s="119"/>
      <c r="B17" s="46"/>
      <c r="C17" s="84"/>
      <c r="D17" s="120"/>
      <c r="E17" s="121"/>
      <c r="F17" s="89"/>
      <c r="G17" s="89"/>
      <c r="H17" s="89"/>
    </row>
    <row r="18" spans="1:8" ht="15.75">
      <c r="A18" s="119"/>
      <c r="B18" s="46"/>
      <c r="C18" s="84"/>
      <c r="D18" s="120"/>
      <c r="E18" s="121"/>
      <c r="F18" s="89"/>
      <c r="G18" s="89"/>
      <c r="H18" s="89"/>
    </row>
    <row r="19" spans="1:8" ht="15.75">
      <c r="A19" s="119"/>
      <c r="B19" s="46"/>
      <c r="C19" s="84"/>
      <c r="D19" s="120"/>
      <c r="E19" s="121"/>
      <c r="F19" s="89"/>
      <c r="G19" s="89"/>
      <c r="H19" s="89"/>
    </row>
    <row r="20" spans="1:8" ht="15.75">
      <c r="A20" s="124"/>
      <c r="B20" s="123"/>
      <c r="C20" s="84"/>
      <c r="D20" s="120"/>
      <c r="E20" s="121"/>
      <c r="F20" s="89"/>
      <c r="G20" s="89"/>
      <c r="H20" s="89"/>
    </row>
    <row r="21" spans="1:8" ht="15.75">
      <c r="A21" s="124"/>
      <c r="B21" s="119"/>
      <c r="C21" s="84"/>
      <c r="D21" s="120"/>
      <c r="E21" s="121"/>
      <c r="F21" s="89"/>
      <c r="G21" s="89"/>
      <c r="H21" s="89"/>
    </row>
    <row r="22" spans="1:8" ht="15.75">
      <c r="A22" s="119"/>
      <c r="B22" s="119"/>
      <c r="C22" s="84"/>
      <c r="D22" s="120"/>
      <c r="E22" s="121"/>
      <c r="F22" s="89"/>
      <c r="G22" s="89"/>
      <c r="H22" s="89"/>
    </row>
    <row r="23" spans="1:8" ht="15.75">
      <c r="A23" s="119"/>
      <c r="B23" s="119"/>
      <c r="C23" s="84"/>
      <c r="D23" s="120"/>
      <c r="E23" s="121"/>
      <c r="F23" s="89"/>
      <c r="G23" s="89"/>
      <c r="H23" s="89"/>
    </row>
    <row r="24" spans="1:8" ht="15.75">
      <c r="A24" s="119"/>
      <c r="B24" s="119"/>
      <c r="C24" s="86"/>
      <c r="D24" s="120"/>
      <c r="E24" s="121"/>
      <c r="F24" s="89"/>
      <c r="G24" s="89"/>
      <c r="H24" s="89"/>
    </row>
    <row r="25" spans="1:8" ht="16.5" thickBot="1">
      <c r="A25" s="125"/>
      <c r="B25" s="126"/>
      <c r="C25" s="87"/>
      <c r="D25" s="127"/>
      <c r="E25" s="128"/>
      <c r="F25" s="89"/>
      <c r="G25" s="89"/>
      <c r="H25" s="89"/>
    </row>
    <row r="26" spans="1:8" ht="15.75">
      <c r="A26" s="88"/>
      <c r="B26" s="88"/>
      <c r="C26" s="164"/>
      <c r="D26" s="25"/>
      <c r="E26" s="25"/>
      <c r="F26" s="89"/>
      <c r="G26" s="89"/>
      <c r="H26" s="89"/>
    </row>
    <row r="27" spans="1:8" ht="15.75">
      <c r="A27" s="89"/>
      <c r="B27" s="89"/>
      <c r="C27" s="89"/>
      <c r="D27" s="89"/>
      <c r="E27" s="89"/>
      <c r="F27" s="89"/>
      <c r="G27" s="89"/>
      <c r="H27" s="89"/>
    </row>
    <row r="28" spans="1:8" ht="15.75">
      <c r="D28" s="3" t="s">
        <v>1395</v>
      </c>
      <c r="E28" s="3"/>
    </row>
    <row r="29" spans="1:8" ht="15.75">
      <c r="D29" s="154" t="s">
        <v>359</v>
      </c>
      <c r="E29" s="12"/>
    </row>
    <row r="30" spans="1:8" ht="15.75">
      <c r="D30" s="3" t="s">
        <v>289</v>
      </c>
      <c r="E30" s="3"/>
    </row>
    <row r="31" spans="1:8" ht="15.75">
      <c r="D31" s="21" t="s">
        <v>152</v>
      </c>
      <c r="E31" s="21"/>
    </row>
  </sheetData>
  <mergeCells count="3">
    <mergeCell ref="A2:E2"/>
    <mergeCell ref="A5:B5"/>
    <mergeCell ref="A6:B6"/>
  </mergeCells>
  <printOptions horizontalCentered="1"/>
  <pageMargins left="0.70866141732283472" right="0.70866141732283472" top="0.94488188976377963" bottom="0.23622047244094491" header="0.31496062992125984" footer="0.31496062992125984"/>
  <pageSetup paperSize="9" scale="93" firstPageNumber="59" orientation="landscape" useFirstPageNumber="1" r:id="rId1"/>
  <headerFooter>
    <oddFooter>&amp;C&amp;10&amp;P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sqref="A1:H34"/>
    </sheetView>
  </sheetViews>
  <sheetFormatPr defaultRowHeight="15"/>
  <cols>
    <col min="1" max="1" width="26" customWidth="1"/>
    <col min="2" max="2" width="18" customWidth="1"/>
    <col min="3" max="3" width="18.140625" customWidth="1"/>
    <col min="4" max="4" width="17.5703125" customWidth="1"/>
    <col min="5" max="5" width="12.5703125" customWidth="1"/>
    <col min="6" max="6" width="14.28515625" customWidth="1"/>
    <col min="7" max="7" width="15.42578125" customWidth="1"/>
  </cols>
  <sheetData>
    <row r="1" spans="1:9" ht="15.75">
      <c r="A1" s="194"/>
      <c r="B1" s="194"/>
      <c r="C1" s="194"/>
      <c r="D1" s="194"/>
      <c r="E1" s="194"/>
      <c r="F1" s="194"/>
      <c r="G1" s="194" t="s">
        <v>662</v>
      </c>
      <c r="H1" s="194"/>
      <c r="I1" s="194"/>
    </row>
    <row r="2" spans="1:9" ht="15.75">
      <c r="A2" s="194"/>
      <c r="B2" s="194"/>
      <c r="C2" s="194"/>
      <c r="D2" s="194"/>
      <c r="E2" s="194"/>
      <c r="F2" s="194"/>
      <c r="G2" s="194"/>
      <c r="H2" s="194"/>
      <c r="I2" s="194"/>
    </row>
    <row r="3" spans="1:9" ht="18.75">
      <c r="A3" s="1106" t="s">
        <v>792</v>
      </c>
      <c r="B3" s="1106"/>
      <c r="C3" s="1106"/>
      <c r="D3" s="1106"/>
      <c r="E3" s="1106"/>
      <c r="F3" s="1106"/>
      <c r="G3" s="194"/>
      <c r="H3" s="194"/>
      <c r="I3" s="194"/>
    </row>
    <row r="4" spans="1:9" ht="15.75">
      <c r="A4" s="194"/>
      <c r="B4" s="194"/>
      <c r="C4" s="194"/>
      <c r="D4" s="194"/>
      <c r="E4" s="194"/>
      <c r="F4" s="194"/>
      <c r="G4" s="194"/>
      <c r="H4" s="194"/>
      <c r="I4" s="194"/>
    </row>
    <row r="5" spans="1:9" ht="15.75">
      <c r="A5" s="194"/>
      <c r="B5" s="194"/>
      <c r="C5" s="194"/>
      <c r="D5" s="194"/>
      <c r="E5" s="194"/>
      <c r="F5" s="194"/>
      <c r="G5" s="194"/>
      <c r="H5" s="194"/>
      <c r="I5" s="194"/>
    </row>
    <row r="6" spans="1:9" ht="15.75">
      <c r="A6" s="194" t="s">
        <v>1404</v>
      </c>
      <c r="B6" s="194"/>
      <c r="C6" s="194"/>
      <c r="D6" s="194"/>
      <c r="E6" s="194"/>
      <c r="F6" s="194"/>
      <c r="G6" s="194"/>
      <c r="H6" s="194"/>
      <c r="I6" s="194"/>
    </row>
    <row r="7" spans="1:9" ht="15.75">
      <c r="A7" s="194" t="s">
        <v>1418</v>
      </c>
      <c r="B7" s="194"/>
      <c r="C7" s="194"/>
      <c r="D7" s="194"/>
      <c r="E7" s="194"/>
      <c r="F7" s="194"/>
      <c r="G7" s="194"/>
      <c r="H7" s="194"/>
      <c r="I7" s="194"/>
    </row>
    <row r="8" spans="1:9" ht="15.75">
      <c r="A8" s="194"/>
      <c r="B8" s="194"/>
      <c r="C8" s="194"/>
      <c r="D8" s="194"/>
      <c r="E8" s="194"/>
      <c r="F8" s="194"/>
      <c r="G8" s="194"/>
      <c r="H8" s="194"/>
      <c r="I8" s="194"/>
    </row>
    <row r="9" spans="1:9" ht="16.5" thickBot="1">
      <c r="A9" s="194"/>
      <c r="B9" s="194"/>
      <c r="C9" s="194"/>
      <c r="D9" s="194"/>
      <c r="E9" s="194"/>
      <c r="F9" s="194"/>
      <c r="G9" s="194"/>
      <c r="H9" s="194"/>
      <c r="I9" s="194"/>
    </row>
    <row r="10" spans="1:9" ht="71.25" customHeight="1">
      <c r="A10" s="252" t="s">
        <v>661</v>
      </c>
      <c r="B10" s="252" t="s">
        <v>660</v>
      </c>
      <c r="C10" s="251" t="s">
        <v>828</v>
      </c>
      <c r="D10" s="251" t="s">
        <v>829</v>
      </c>
      <c r="E10" s="250" t="s">
        <v>659</v>
      </c>
      <c r="F10" s="250" t="s">
        <v>658</v>
      </c>
      <c r="G10" s="250" t="s">
        <v>657</v>
      </c>
      <c r="H10" s="194"/>
      <c r="I10" s="194"/>
    </row>
    <row r="11" spans="1:9" ht="15.75">
      <c r="A11" s="249"/>
      <c r="B11" s="249"/>
      <c r="C11" s="249"/>
      <c r="D11" s="249"/>
      <c r="E11" s="249"/>
      <c r="F11" s="249"/>
      <c r="G11" s="249"/>
      <c r="H11" s="194"/>
      <c r="I11" s="194"/>
    </row>
    <row r="12" spans="1:9" ht="15.75">
      <c r="A12" s="249"/>
      <c r="B12" s="249"/>
      <c r="C12" s="249"/>
      <c r="D12" s="249"/>
      <c r="E12" s="249"/>
      <c r="F12" s="249"/>
      <c r="G12" s="249"/>
      <c r="H12" s="194"/>
      <c r="I12" s="194"/>
    </row>
    <row r="13" spans="1:9" ht="15.75">
      <c r="A13" s="249"/>
      <c r="B13" s="249"/>
      <c r="C13" s="249"/>
      <c r="D13" s="249"/>
      <c r="E13" s="249"/>
      <c r="F13" s="249"/>
      <c r="G13" s="249"/>
      <c r="H13" s="194"/>
      <c r="I13" s="194"/>
    </row>
    <row r="14" spans="1:9">
      <c r="A14" s="248"/>
      <c r="B14" s="248"/>
      <c r="C14" s="248"/>
      <c r="D14" s="248"/>
      <c r="E14" s="248"/>
      <c r="F14" s="248"/>
      <c r="G14" s="248"/>
    </row>
    <row r="15" spans="1:9">
      <c r="A15" s="248"/>
      <c r="B15" s="248"/>
      <c r="C15" s="248"/>
      <c r="D15" s="248"/>
      <c r="E15" s="248"/>
      <c r="F15" s="248"/>
      <c r="G15" s="248"/>
    </row>
    <row r="16" spans="1:9">
      <c r="A16" s="248"/>
      <c r="B16" s="248"/>
      <c r="C16" s="248"/>
      <c r="D16" s="248"/>
      <c r="E16" s="248"/>
      <c r="F16" s="248"/>
      <c r="G16" s="248"/>
    </row>
    <row r="17" spans="1:7">
      <c r="A17" s="248"/>
      <c r="B17" s="248"/>
      <c r="C17" s="248"/>
      <c r="D17" s="248"/>
      <c r="E17" s="248"/>
      <c r="F17" s="248"/>
      <c r="G17" s="248"/>
    </row>
    <row r="18" spans="1:7">
      <c r="A18" s="248"/>
      <c r="B18" s="248"/>
      <c r="C18" s="248"/>
      <c r="D18" s="846" t="s">
        <v>502</v>
      </c>
      <c r="E18" s="248"/>
      <c r="F18" s="248"/>
      <c r="G18" s="248"/>
    </row>
    <row r="19" spans="1:7">
      <c r="A19" s="248"/>
      <c r="B19" s="248"/>
      <c r="C19" s="248"/>
      <c r="D19" s="248"/>
      <c r="E19" s="248"/>
      <c r="F19" s="248"/>
      <c r="G19" s="248"/>
    </row>
    <row r="20" spans="1:7">
      <c r="A20" s="248"/>
      <c r="B20" s="248"/>
      <c r="C20" s="248"/>
      <c r="D20" s="248"/>
      <c r="E20" s="248"/>
      <c r="F20" s="248"/>
      <c r="G20" s="248"/>
    </row>
    <row r="21" spans="1:7">
      <c r="A21" s="248"/>
      <c r="B21" s="248"/>
      <c r="C21" s="248"/>
      <c r="D21" s="248"/>
      <c r="E21" s="248"/>
      <c r="F21" s="248"/>
      <c r="G21" s="248"/>
    </row>
    <row r="22" spans="1:7">
      <c r="A22" s="248"/>
      <c r="B22" s="248"/>
      <c r="C22" s="248"/>
      <c r="D22" s="248"/>
      <c r="E22" s="248"/>
      <c r="F22" s="248"/>
      <c r="G22" s="248"/>
    </row>
    <row r="23" spans="1:7">
      <c r="A23" s="248"/>
      <c r="B23" s="248"/>
      <c r="C23" s="248"/>
      <c r="D23" s="248"/>
      <c r="E23" s="248"/>
      <c r="F23" s="248"/>
      <c r="G23" s="248"/>
    </row>
    <row r="24" spans="1:7">
      <c r="A24" s="248"/>
      <c r="B24" s="248"/>
      <c r="C24" s="248"/>
      <c r="D24" s="248"/>
      <c r="E24" s="248"/>
      <c r="F24" s="248"/>
      <c r="G24" s="248"/>
    </row>
    <row r="25" spans="1:7">
      <c r="A25" s="248"/>
      <c r="B25" s="248"/>
      <c r="C25" s="248"/>
      <c r="D25" s="248"/>
      <c r="E25" s="248"/>
      <c r="F25" s="248"/>
      <c r="G25" s="248"/>
    </row>
    <row r="27" spans="1:7" ht="15.75">
      <c r="A27" s="1117" t="s">
        <v>211</v>
      </c>
      <c r="B27" s="1081"/>
      <c r="C27" s="1081"/>
    </row>
    <row r="30" spans="1:7">
      <c r="D30" s="3" t="s">
        <v>288</v>
      </c>
    </row>
    <row r="31" spans="1:7" ht="15.75">
      <c r="D31" s="155" t="s">
        <v>359</v>
      </c>
    </row>
    <row r="32" spans="1:7">
      <c r="D32" s="3" t="s">
        <v>289</v>
      </c>
    </row>
    <row r="33" spans="4:4" ht="15.75">
      <c r="D33" s="181" t="s">
        <v>152</v>
      </c>
    </row>
  </sheetData>
  <mergeCells count="2">
    <mergeCell ref="A3:F3"/>
    <mergeCell ref="A27:C27"/>
  </mergeCells>
  <printOptions horizontalCentered="1"/>
  <pageMargins left="0.70866141732283472" right="0.70866141732283472" top="0.94488188976377963" bottom="0.19685039370078741" header="0.31496062992125984" footer="0.31496062992125984"/>
  <pageSetup paperSize="9" scale="89"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69"/>
  <sheetViews>
    <sheetView topLeftCell="B1" workbookViewId="0">
      <selection activeCell="F1" sqref="F1:M13"/>
    </sheetView>
  </sheetViews>
  <sheetFormatPr defaultRowHeight="15.75"/>
  <cols>
    <col min="1" max="1" width="86.85546875" style="438" customWidth="1"/>
    <col min="2" max="3" width="19.140625" style="4" customWidth="1"/>
    <col min="4" max="4" width="4" style="206" customWidth="1"/>
    <col min="5" max="6" width="9.140625" style="206"/>
    <col min="7" max="7" width="17.7109375" style="206" customWidth="1"/>
    <col min="8" max="8" width="11.140625" style="206" customWidth="1"/>
    <col min="9" max="10" width="9.140625" style="206"/>
    <col min="11" max="11" width="30.28515625" style="206" customWidth="1"/>
    <col min="12" max="199" width="9.140625" style="206"/>
    <col min="200" max="202" width="0" style="206" hidden="1" customWidth="1"/>
    <col min="203" max="203" width="67.140625" style="206" customWidth="1"/>
    <col min="204" max="204" width="24" style="206" customWidth="1"/>
    <col min="205" max="205" width="27" style="206" bestFit="1" customWidth="1"/>
    <col min="206" max="215" width="0" style="206" hidden="1" customWidth="1"/>
    <col min="216" max="217" width="9.140625" style="206"/>
    <col min="218" max="218" width="20.5703125" style="206" bestFit="1" customWidth="1"/>
    <col min="219" max="455" width="9.140625" style="206"/>
    <col min="456" max="458" width="0" style="206" hidden="1" customWidth="1"/>
    <col min="459" max="459" width="67.140625" style="206" customWidth="1"/>
    <col min="460" max="460" width="24" style="206" customWidth="1"/>
    <col min="461" max="461" width="27" style="206" bestFit="1" customWidth="1"/>
    <col min="462" max="471" width="0" style="206" hidden="1" customWidth="1"/>
    <col min="472" max="473" width="9.140625" style="206"/>
    <col min="474" max="474" width="20.5703125" style="206" bestFit="1" customWidth="1"/>
    <col min="475" max="711" width="9.140625" style="206"/>
    <col min="712" max="714" width="0" style="206" hidden="1" customWidth="1"/>
    <col min="715" max="715" width="67.140625" style="206" customWidth="1"/>
    <col min="716" max="716" width="24" style="206" customWidth="1"/>
    <col min="717" max="717" width="27" style="206" bestFit="1" customWidth="1"/>
    <col min="718" max="727" width="0" style="206" hidden="1" customWidth="1"/>
    <col min="728" max="729" width="9.140625" style="206"/>
    <col min="730" max="730" width="20.5703125" style="206" bestFit="1" customWidth="1"/>
    <col min="731" max="967" width="9.140625" style="206"/>
    <col min="968" max="970" width="0" style="206" hidden="1" customWidth="1"/>
    <col min="971" max="971" width="67.140625" style="206" customWidth="1"/>
    <col min="972" max="972" width="24" style="206" customWidth="1"/>
    <col min="973" max="973" width="27" style="206" bestFit="1" customWidth="1"/>
    <col min="974" max="983" width="0" style="206" hidden="1" customWidth="1"/>
    <col min="984" max="985" width="9.140625" style="206"/>
    <col min="986" max="986" width="20.5703125" style="206" bestFit="1" customWidth="1"/>
    <col min="987" max="1223" width="9.140625" style="206"/>
    <col min="1224" max="1226" width="0" style="206" hidden="1" customWidth="1"/>
    <col min="1227" max="1227" width="67.140625" style="206" customWidth="1"/>
    <col min="1228" max="1228" width="24" style="206" customWidth="1"/>
    <col min="1229" max="1229" width="27" style="206" bestFit="1" customWidth="1"/>
    <col min="1230" max="1239" width="0" style="206" hidden="1" customWidth="1"/>
    <col min="1240" max="1241" width="9.140625" style="206"/>
    <col min="1242" max="1242" width="20.5703125" style="206" bestFit="1" customWidth="1"/>
    <col min="1243" max="1479" width="9.140625" style="206"/>
    <col min="1480" max="1482" width="0" style="206" hidden="1" customWidth="1"/>
    <col min="1483" max="1483" width="67.140625" style="206" customWidth="1"/>
    <col min="1484" max="1484" width="24" style="206" customWidth="1"/>
    <col min="1485" max="1485" width="27" style="206" bestFit="1" customWidth="1"/>
    <col min="1486" max="1495" width="0" style="206" hidden="1" customWidth="1"/>
    <col min="1496" max="1497" width="9.140625" style="206"/>
    <col min="1498" max="1498" width="20.5703125" style="206" bestFit="1" customWidth="1"/>
    <col min="1499" max="1735" width="9.140625" style="206"/>
    <col min="1736" max="1738" width="0" style="206" hidden="1" customWidth="1"/>
    <col min="1739" max="1739" width="67.140625" style="206" customWidth="1"/>
    <col min="1740" max="1740" width="24" style="206" customWidth="1"/>
    <col min="1741" max="1741" width="27" style="206" bestFit="1" customWidth="1"/>
    <col min="1742" max="1751" width="0" style="206" hidden="1" customWidth="1"/>
    <col min="1752" max="1753" width="9.140625" style="206"/>
    <col min="1754" max="1754" width="20.5703125" style="206" bestFit="1" customWidth="1"/>
    <col min="1755" max="1991" width="9.140625" style="206"/>
    <col min="1992" max="1994" width="0" style="206" hidden="1" customWidth="1"/>
    <col min="1995" max="1995" width="67.140625" style="206" customWidth="1"/>
    <col min="1996" max="1996" width="24" style="206" customWidth="1"/>
    <col min="1997" max="1997" width="27" style="206" bestFit="1" customWidth="1"/>
    <col min="1998" max="2007" width="0" style="206" hidden="1" customWidth="1"/>
    <col min="2008" max="2009" width="9.140625" style="206"/>
    <col min="2010" max="2010" width="20.5703125" style="206" bestFit="1" customWidth="1"/>
    <col min="2011" max="2247" width="9.140625" style="206"/>
    <col min="2248" max="2250" width="0" style="206" hidden="1" customWidth="1"/>
    <col min="2251" max="2251" width="67.140625" style="206" customWidth="1"/>
    <col min="2252" max="2252" width="24" style="206" customWidth="1"/>
    <col min="2253" max="2253" width="27" style="206" bestFit="1" customWidth="1"/>
    <col min="2254" max="2263" width="0" style="206" hidden="1" customWidth="1"/>
    <col min="2264" max="2265" width="9.140625" style="206"/>
    <col min="2266" max="2266" width="20.5703125" style="206" bestFit="1" customWidth="1"/>
    <col min="2267" max="2503" width="9.140625" style="206"/>
    <col min="2504" max="2506" width="0" style="206" hidden="1" customWidth="1"/>
    <col min="2507" max="2507" width="67.140625" style="206" customWidth="1"/>
    <col min="2508" max="2508" width="24" style="206" customWidth="1"/>
    <col min="2509" max="2509" width="27" style="206" bestFit="1" customWidth="1"/>
    <col min="2510" max="2519" width="0" style="206" hidden="1" customWidth="1"/>
    <col min="2520" max="2521" width="9.140625" style="206"/>
    <col min="2522" max="2522" width="20.5703125" style="206" bestFit="1" customWidth="1"/>
    <col min="2523" max="2759" width="9.140625" style="206"/>
    <col min="2760" max="2762" width="0" style="206" hidden="1" customWidth="1"/>
    <col min="2763" max="2763" width="67.140625" style="206" customWidth="1"/>
    <col min="2764" max="2764" width="24" style="206" customWidth="1"/>
    <col min="2765" max="2765" width="27" style="206" bestFit="1" customWidth="1"/>
    <col min="2766" max="2775" width="0" style="206" hidden="1" customWidth="1"/>
    <col min="2776" max="2777" width="9.140625" style="206"/>
    <col min="2778" max="2778" width="20.5703125" style="206" bestFit="1" customWidth="1"/>
    <col min="2779" max="3015" width="9.140625" style="206"/>
    <col min="3016" max="3018" width="0" style="206" hidden="1" customWidth="1"/>
    <col min="3019" max="3019" width="67.140625" style="206" customWidth="1"/>
    <col min="3020" max="3020" width="24" style="206" customWidth="1"/>
    <col min="3021" max="3021" width="27" style="206" bestFit="1" customWidth="1"/>
    <col min="3022" max="3031" width="0" style="206" hidden="1" customWidth="1"/>
    <col min="3032" max="3033" width="9.140625" style="206"/>
    <col min="3034" max="3034" width="20.5703125" style="206" bestFit="1" customWidth="1"/>
    <col min="3035" max="3271" width="9.140625" style="206"/>
    <col min="3272" max="3274" width="0" style="206" hidden="1" customWidth="1"/>
    <col min="3275" max="3275" width="67.140625" style="206" customWidth="1"/>
    <col min="3276" max="3276" width="24" style="206" customWidth="1"/>
    <col min="3277" max="3277" width="27" style="206" bestFit="1" customWidth="1"/>
    <col min="3278" max="3287" width="0" style="206" hidden="1" customWidth="1"/>
    <col min="3288" max="3289" width="9.140625" style="206"/>
    <col min="3290" max="3290" width="20.5703125" style="206" bestFit="1" customWidth="1"/>
    <col min="3291" max="3527" width="9.140625" style="206"/>
    <col min="3528" max="3530" width="0" style="206" hidden="1" customWidth="1"/>
    <col min="3531" max="3531" width="67.140625" style="206" customWidth="1"/>
    <col min="3532" max="3532" width="24" style="206" customWidth="1"/>
    <col min="3533" max="3533" width="27" style="206" bestFit="1" customWidth="1"/>
    <col min="3534" max="3543" width="0" style="206" hidden="1" customWidth="1"/>
    <col min="3544" max="3545" width="9.140625" style="206"/>
    <col min="3546" max="3546" width="20.5703125" style="206" bestFit="1" customWidth="1"/>
    <col min="3547" max="3783" width="9.140625" style="206"/>
    <col min="3784" max="3786" width="0" style="206" hidden="1" customWidth="1"/>
    <col min="3787" max="3787" width="67.140625" style="206" customWidth="1"/>
    <col min="3788" max="3788" width="24" style="206" customWidth="1"/>
    <col min="3789" max="3789" width="27" style="206" bestFit="1" customWidth="1"/>
    <col min="3790" max="3799" width="0" style="206" hidden="1" customWidth="1"/>
    <col min="3800" max="3801" width="9.140625" style="206"/>
    <col min="3802" max="3802" width="20.5703125" style="206" bestFit="1" customWidth="1"/>
    <col min="3803" max="4039" width="9.140625" style="206"/>
    <col min="4040" max="4042" width="0" style="206" hidden="1" customWidth="1"/>
    <col min="4043" max="4043" width="67.140625" style="206" customWidth="1"/>
    <col min="4044" max="4044" width="24" style="206" customWidth="1"/>
    <col min="4045" max="4045" width="27" style="206" bestFit="1" customWidth="1"/>
    <col min="4046" max="4055" width="0" style="206" hidden="1" customWidth="1"/>
    <col min="4056" max="4057" width="9.140625" style="206"/>
    <col min="4058" max="4058" width="20.5703125" style="206" bestFit="1" customWidth="1"/>
    <col min="4059" max="4295" width="9.140625" style="206"/>
    <col min="4296" max="4298" width="0" style="206" hidden="1" customWidth="1"/>
    <col min="4299" max="4299" width="67.140625" style="206" customWidth="1"/>
    <col min="4300" max="4300" width="24" style="206" customWidth="1"/>
    <col min="4301" max="4301" width="27" style="206" bestFit="1" customWidth="1"/>
    <col min="4302" max="4311" width="0" style="206" hidden="1" customWidth="1"/>
    <col min="4312" max="4313" width="9.140625" style="206"/>
    <col min="4314" max="4314" width="20.5703125" style="206" bestFit="1" customWidth="1"/>
    <col min="4315" max="4551" width="9.140625" style="206"/>
    <col min="4552" max="4554" width="0" style="206" hidden="1" customWidth="1"/>
    <col min="4555" max="4555" width="67.140625" style="206" customWidth="1"/>
    <col min="4556" max="4556" width="24" style="206" customWidth="1"/>
    <col min="4557" max="4557" width="27" style="206" bestFit="1" customWidth="1"/>
    <col min="4558" max="4567" width="0" style="206" hidden="1" customWidth="1"/>
    <col min="4568" max="4569" width="9.140625" style="206"/>
    <col min="4570" max="4570" width="20.5703125" style="206" bestFit="1" customWidth="1"/>
    <col min="4571" max="4807" width="9.140625" style="206"/>
    <col min="4808" max="4810" width="0" style="206" hidden="1" customWidth="1"/>
    <col min="4811" max="4811" width="67.140625" style="206" customWidth="1"/>
    <col min="4812" max="4812" width="24" style="206" customWidth="1"/>
    <col min="4813" max="4813" width="27" style="206" bestFit="1" customWidth="1"/>
    <col min="4814" max="4823" width="0" style="206" hidden="1" customWidth="1"/>
    <col min="4824" max="4825" width="9.140625" style="206"/>
    <col min="4826" max="4826" width="20.5703125" style="206" bestFit="1" customWidth="1"/>
    <col min="4827" max="5063" width="9.140625" style="206"/>
    <col min="5064" max="5066" width="0" style="206" hidden="1" customWidth="1"/>
    <col min="5067" max="5067" width="67.140625" style="206" customWidth="1"/>
    <col min="5068" max="5068" width="24" style="206" customWidth="1"/>
    <col min="5069" max="5069" width="27" style="206" bestFit="1" customWidth="1"/>
    <col min="5070" max="5079" width="0" style="206" hidden="1" customWidth="1"/>
    <col min="5080" max="5081" width="9.140625" style="206"/>
    <col min="5082" max="5082" width="20.5703125" style="206" bestFit="1" customWidth="1"/>
    <col min="5083" max="5319" width="9.140625" style="206"/>
    <col min="5320" max="5322" width="0" style="206" hidden="1" customWidth="1"/>
    <col min="5323" max="5323" width="67.140625" style="206" customWidth="1"/>
    <col min="5324" max="5324" width="24" style="206" customWidth="1"/>
    <col min="5325" max="5325" width="27" style="206" bestFit="1" customWidth="1"/>
    <col min="5326" max="5335" width="0" style="206" hidden="1" customWidth="1"/>
    <col min="5336" max="5337" width="9.140625" style="206"/>
    <col min="5338" max="5338" width="20.5703125" style="206" bestFit="1" customWidth="1"/>
    <col min="5339" max="5575" width="9.140625" style="206"/>
    <col min="5576" max="5578" width="0" style="206" hidden="1" customWidth="1"/>
    <col min="5579" max="5579" width="67.140625" style="206" customWidth="1"/>
    <col min="5580" max="5580" width="24" style="206" customWidth="1"/>
    <col min="5581" max="5581" width="27" style="206" bestFit="1" customWidth="1"/>
    <col min="5582" max="5591" width="0" style="206" hidden="1" customWidth="1"/>
    <col min="5592" max="5593" width="9.140625" style="206"/>
    <col min="5594" max="5594" width="20.5703125" style="206" bestFit="1" customWidth="1"/>
    <col min="5595" max="5831" width="9.140625" style="206"/>
    <col min="5832" max="5834" width="0" style="206" hidden="1" customWidth="1"/>
    <col min="5835" max="5835" width="67.140625" style="206" customWidth="1"/>
    <col min="5836" max="5836" width="24" style="206" customWidth="1"/>
    <col min="5837" max="5837" width="27" style="206" bestFit="1" customWidth="1"/>
    <col min="5838" max="5847" width="0" style="206" hidden="1" customWidth="1"/>
    <col min="5848" max="5849" width="9.140625" style="206"/>
    <col min="5850" max="5850" width="20.5703125" style="206" bestFit="1" customWidth="1"/>
    <col min="5851" max="6087" width="9.140625" style="206"/>
    <col min="6088" max="6090" width="0" style="206" hidden="1" customWidth="1"/>
    <col min="6091" max="6091" width="67.140625" style="206" customWidth="1"/>
    <col min="6092" max="6092" width="24" style="206" customWidth="1"/>
    <col min="6093" max="6093" width="27" style="206" bestFit="1" customWidth="1"/>
    <col min="6094" max="6103" width="0" style="206" hidden="1" customWidth="1"/>
    <col min="6104" max="6105" width="9.140625" style="206"/>
    <col min="6106" max="6106" width="20.5703125" style="206" bestFit="1" customWidth="1"/>
    <col min="6107" max="6343" width="9.140625" style="206"/>
    <col min="6344" max="6346" width="0" style="206" hidden="1" customWidth="1"/>
    <col min="6347" max="6347" width="67.140625" style="206" customWidth="1"/>
    <col min="6348" max="6348" width="24" style="206" customWidth="1"/>
    <col min="6349" max="6349" width="27" style="206" bestFit="1" customWidth="1"/>
    <col min="6350" max="6359" width="0" style="206" hidden="1" customWidth="1"/>
    <col min="6360" max="6361" width="9.140625" style="206"/>
    <col min="6362" max="6362" width="20.5703125" style="206" bestFit="1" customWidth="1"/>
    <col min="6363" max="6599" width="9.140625" style="206"/>
    <col min="6600" max="6602" width="0" style="206" hidden="1" customWidth="1"/>
    <col min="6603" max="6603" width="67.140625" style="206" customWidth="1"/>
    <col min="6604" max="6604" width="24" style="206" customWidth="1"/>
    <col min="6605" max="6605" width="27" style="206" bestFit="1" customWidth="1"/>
    <col min="6606" max="6615" width="0" style="206" hidden="1" customWidth="1"/>
    <col min="6616" max="6617" width="9.140625" style="206"/>
    <col min="6618" max="6618" width="20.5703125" style="206" bestFit="1" customWidth="1"/>
    <col min="6619" max="6855" width="9.140625" style="206"/>
    <col min="6856" max="6858" width="0" style="206" hidden="1" customWidth="1"/>
    <col min="6859" max="6859" width="67.140625" style="206" customWidth="1"/>
    <col min="6860" max="6860" width="24" style="206" customWidth="1"/>
    <col min="6861" max="6861" width="27" style="206" bestFit="1" customWidth="1"/>
    <col min="6862" max="6871" width="0" style="206" hidden="1" customWidth="1"/>
    <col min="6872" max="6873" width="9.140625" style="206"/>
    <col min="6874" max="6874" width="20.5703125" style="206" bestFit="1" customWidth="1"/>
    <col min="6875" max="7111" width="9.140625" style="206"/>
    <col min="7112" max="7114" width="0" style="206" hidden="1" customWidth="1"/>
    <col min="7115" max="7115" width="67.140625" style="206" customWidth="1"/>
    <col min="7116" max="7116" width="24" style="206" customWidth="1"/>
    <col min="7117" max="7117" width="27" style="206" bestFit="1" customWidth="1"/>
    <col min="7118" max="7127" width="0" style="206" hidden="1" customWidth="1"/>
    <col min="7128" max="7129" width="9.140625" style="206"/>
    <col min="7130" max="7130" width="20.5703125" style="206" bestFit="1" customWidth="1"/>
    <col min="7131" max="7367" width="9.140625" style="206"/>
    <col min="7368" max="7370" width="0" style="206" hidden="1" customWidth="1"/>
    <col min="7371" max="7371" width="67.140625" style="206" customWidth="1"/>
    <col min="7372" max="7372" width="24" style="206" customWidth="1"/>
    <col min="7373" max="7373" width="27" style="206" bestFit="1" customWidth="1"/>
    <col min="7374" max="7383" width="0" style="206" hidden="1" customWidth="1"/>
    <col min="7384" max="7385" width="9.140625" style="206"/>
    <col min="7386" max="7386" width="20.5703125" style="206" bestFit="1" customWidth="1"/>
    <col min="7387" max="7623" width="9.140625" style="206"/>
    <col min="7624" max="7626" width="0" style="206" hidden="1" customWidth="1"/>
    <col min="7627" max="7627" width="67.140625" style="206" customWidth="1"/>
    <col min="7628" max="7628" width="24" style="206" customWidth="1"/>
    <col min="7629" max="7629" width="27" style="206" bestFit="1" customWidth="1"/>
    <col min="7630" max="7639" width="0" style="206" hidden="1" customWidth="1"/>
    <col min="7640" max="7641" width="9.140625" style="206"/>
    <col min="7642" max="7642" width="20.5703125" style="206" bestFit="1" customWidth="1"/>
    <col min="7643" max="7879" width="9.140625" style="206"/>
    <col min="7880" max="7882" width="0" style="206" hidden="1" customWidth="1"/>
    <col min="7883" max="7883" width="67.140625" style="206" customWidth="1"/>
    <col min="7884" max="7884" width="24" style="206" customWidth="1"/>
    <col min="7885" max="7885" width="27" style="206" bestFit="1" customWidth="1"/>
    <col min="7886" max="7895" width="0" style="206" hidden="1" customWidth="1"/>
    <col min="7896" max="7897" width="9.140625" style="206"/>
    <col min="7898" max="7898" width="20.5703125" style="206" bestFit="1" customWidth="1"/>
    <col min="7899" max="8135" width="9.140625" style="206"/>
    <col min="8136" max="8138" width="0" style="206" hidden="1" customWidth="1"/>
    <col min="8139" max="8139" width="67.140625" style="206" customWidth="1"/>
    <col min="8140" max="8140" width="24" style="206" customWidth="1"/>
    <col min="8141" max="8141" width="27" style="206" bestFit="1" customWidth="1"/>
    <col min="8142" max="8151" width="0" style="206" hidden="1" customWidth="1"/>
    <col min="8152" max="8153" width="9.140625" style="206"/>
    <col min="8154" max="8154" width="20.5703125" style="206" bestFit="1" customWidth="1"/>
    <col min="8155" max="8391" width="9.140625" style="206"/>
    <col min="8392" max="8394" width="0" style="206" hidden="1" customWidth="1"/>
    <col min="8395" max="8395" width="67.140625" style="206" customWidth="1"/>
    <col min="8396" max="8396" width="24" style="206" customWidth="1"/>
    <col min="8397" max="8397" width="27" style="206" bestFit="1" customWidth="1"/>
    <col min="8398" max="8407" width="0" style="206" hidden="1" customWidth="1"/>
    <col min="8408" max="8409" width="9.140625" style="206"/>
    <col min="8410" max="8410" width="20.5703125" style="206" bestFit="1" customWidth="1"/>
    <col min="8411" max="8647" width="9.140625" style="206"/>
    <col min="8648" max="8650" width="0" style="206" hidden="1" customWidth="1"/>
    <col min="8651" max="8651" width="67.140625" style="206" customWidth="1"/>
    <col min="8652" max="8652" width="24" style="206" customWidth="1"/>
    <col min="8653" max="8653" width="27" style="206" bestFit="1" customWidth="1"/>
    <col min="8654" max="8663" width="0" style="206" hidden="1" customWidth="1"/>
    <col min="8664" max="8665" width="9.140625" style="206"/>
    <col min="8666" max="8666" width="20.5703125" style="206" bestFit="1" customWidth="1"/>
    <col min="8667" max="8903" width="9.140625" style="206"/>
    <col min="8904" max="8906" width="0" style="206" hidden="1" customWidth="1"/>
    <col min="8907" max="8907" width="67.140625" style="206" customWidth="1"/>
    <col min="8908" max="8908" width="24" style="206" customWidth="1"/>
    <col min="8909" max="8909" width="27" style="206" bestFit="1" customWidth="1"/>
    <col min="8910" max="8919" width="0" style="206" hidden="1" customWidth="1"/>
    <col min="8920" max="8921" width="9.140625" style="206"/>
    <col min="8922" max="8922" width="20.5703125" style="206" bestFit="1" customWidth="1"/>
    <col min="8923" max="9159" width="9.140625" style="206"/>
    <col min="9160" max="9162" width="0" style="206" hidden="1" customWidth="1"/>
    <col min="9163" max="9163" width="67.140625" style="206" customWidth="1"/>
    <col min="9164" max="9164" width="24" style="206" customWidth="1"/>
    <col min="9165" max="9165" width="27" style="206" bestFit="1" customWidth="1"/>
    <col min="9166" max="9175" width="0" style="206" hidden="1" customWidth="1"/>
    <col min="9176" max="9177" width="9.140625" style="206"/>
    <col min="9178" max="9178" width="20.5703125" style="206" bestFit="1" customWidth="1"/>
    <col min="9179" max="9415" width="9.140625" style="206"/>
    <col min="9416" max="9418" width="0" style="206" hidden="1" customWidth="1"/>
    <col min="9419" max="9419" width="67.140625" style="206" customWidth="1"/>
    <col min="9420" max="9420" width="24" style="206" customWidth="1"/>
    <col min="9421" max="9421" width="27" style="206" bestFit="1" customWidth="1"/>
    <col min="9422" max="9431" width="0" style="206" hidden="1" customWidth="1"/>
    <col min="9432" max="9433" width="9.140625" style="206"/>
    <col min="9434" max="9434" width="20.5703125" style="206" bestFit="1" customWidth="1"/>
    <col min="9435" max="9671" width="9.140625" style="206"/>
    <col min="9672" max="9674" width="0" style="206" hidden="1" customWidth="1"/>
    <col min="9675" max="9675" width="67.140625" style="206" customWidth="1"/>
    <col min="9676" max="9676" width="24" style="206" customWidth="1"/>
    <col min="9677" max="9677" width="27" style="206" bestFit="1" customWidth="1"/>
    <col min="9678" max="9687" width="0" style="206" hidden="1" customWidth="1"/>
    <col min="9688" max="9689" width="9.140625" style="206"/>
    <col min="9690" max="9690" width="20.5703125" style="206" bestFit="1" customWidth="1"/>
    <col min="9691" max="9927" width="9.140625" style="206"/>
    <col min="9928" max="9930" width="0" style="206" hidden="1" customWidth="1"/>
    <col min="9931" max="9931" width="67.140625" style="206" customWidth="1"/>
    <col min="9932" max="9932" width="24" style="206" customWidth="1"/>
    <col min="9933" max="9933" width="27" style="206" bestFit="1" customWidth="1"/>
    <col min="9934" max="9943" width="0" style="206" hidden="1" customWidth="1"/>
    <col min="9944" max="9945" width="9.140625" style="206"/>
    <col min="9946" max="9946" width="20.5703125" style="206" bestFit="1" customWidth="1"/>
    <col min="9947" max="10183" width="9.140625" style="206"/>
    <col min="10184" max="10186" width="0" style="206" hidden="1" customWidth="1"/>
    <col min="10187" max="10187" width="67.140625" style="206" customWidth="1"/>
    <col min="10188" max="10188" width="24" style="206" customWidth="1"/>
    <col min="10189" max="10189" width="27" style="206" bestFit="1" customWidth="1"/>
    <col min="10190" max="10199" width="0" style="206" hidden="1" customWidth="1"/>
    <col min="10200" max="10201" width="9.140625" style="206"/>
    <col min="10202" max="10202" width="20.5703125" style="206" bestFit="1" customWidth="1"/>
    <col min="10203" max="10439" width="9.140625" style="206"/>
    <col min="10440" max="10442" width="0" style="206" hidden="1" customWidth="1"/>
    <col min="10443" max="10443" width="67.140625" style="206" customWidth="1"/>
    <col min="10444" max="10444" width="24" style="206" customWidth="1"/>
    <col min="10445" max="10445" width="27" style="206" bestFit="1" customWidth="1"/>
    <col min="10446" max="10455" width="0" style="206" hidden="1" customWidth="1"/>
    <col min="10456" max="10457" width="9.140625" style="206"/>
    <col min="10458" max="10458" width="20.5703125" style="206" bestFit="1" customWidth="1"/>
    <col min="10459" max="10695" width="9.140625" style="206"/>
    <col min="10696" max="10698" width="0" style="206" hidden="1" customWidth="1"/>
    <col min="10699" max="10699" width="67.140625" style="206" customWidth="1"/>
    <col min="10700" max="10700" width="24" style="206" customWidth="1"/>
    <col min="10701" max="10701" width="27" style="206" bestFit="1" customWidth="1"/>
    <col min="10702" max="10711" width="0" style="206" hidden="1" customWidth="1"/>
    <col min="10712" max="10713" width="9.140625" style="206"/>
    <col min="10714" max="10714" width="20.5703125" style="206" bestFit="1" customWidth="1"/>
    <col min="10715" max="10951" width="9.140625" style="206"/>
    <col min="10952" max="10954" width="0" style="206" hidden="1" customWidth="1"/>
    <col min="10955" max="10955" width="67.140625" style="206" customWidth="1"/>
    <col min="10956" max="10956" width="24" style="206" customWidth="1"/>
    <col min="10957" max="10957" width="27" style="206" bestFit="1" customWidth="1"/>
    <col min="10958" max="10967" width="0" style="206" hidden="1" customWidth="1"/>
    <col min="10968" max="10969" width="9.140625" style="206"/>
    <col min="10970" max="10970" width="20.5703125" style="206" bestFit="1" customWidth="1"/>
    <col min="10971" max="11207" width="9.140625" style="206"/>
    <col min="11208" max="11210" width="0" style="206" hidden="1" customWidth="1"/>
    <col min="11211" max="11211" width="67.140625" style="206" customWidth="1"/>
    <col min="11212" max="11212" width="24" style="206" customWidth="1"/>
    <col min="11213" max="11213" width="27" style="206" bestFit="1" customWidth="1"/>
    <col min="11214" max="11223" width="0" style="206" hidden="1" customWidth="1"/>
    <col min="11224" max="11225" width="9.140625" style="206"/>
    <col min="11226" max="11226" width="20.5703125" style="206" bestFit="1" customWidth="1"/>
    <col min="11227" max="11463" width="9.140625" style="206"/>
    <col min="11464" max="11466" width="0" style="206" hidden="1" customWidth="1"/>
    <col min="11467" max="11467" width="67.140625" style="206" customWidth="1"/>
    <col min="11468" max="11468" width="24" style="206" customWidth="1"/>
    <col min="11469" max="11469" width="27" style="206" bestFit="1" customWidth="1"/>
    <col min="11470" max="11479" width="0" style="206" hidden="1" customWidth="1"/>
    <col min="11480" max="11481" width="9.140625" style="206"/>
    <col min="11482" max="11482" width="20.5703125" style="206" bestFit="1" customWidth="1"/>
    <col min="11483" max="11719" width="9.140625" style="206"/>
    <col min="11720" max="11722" width="0" style="206" hidden="1" customWidth="1"/>
    <col min="11723" max="11723" width="67.140625" style="206" customWidth="1"/>
    <col min="11724" max="11724" width="24" style="206" customWidth="1"/>
    <col min="11725" max="11725" width="27" style="206" bestFit="1" customWidth="1"/>
    <col min="11726" max="11735" width="0" style="206" hidden="1" customWidth="1"/>
    <col min="11736" max="11737" width="9.140625" style="206"/>
    <col min="11738" max="11738" width="20.5703125" style="206" bestFit="1" customWidth="1"/>
    <col min="11739" max="11975" width="9.140625" style="206"/>
    <col min="11976" max="11978" width="0" style="206" hidden="1" customWidth="1"/>
    <col min="11979" max="11979" width="67.140625" style="206" customWidth="1"/>
    <col min="11980" max="11980" width="24" style="206" customWidth="1"/>
    <col min="11981" max="11981" width="27" style="206" bestFit="1" customWidth="1"/>
    <col min="11982" max="11991" width="0" style="206" hidden="1" customWidth="1"/>
    <col min="11992" max="11993" width="9.140625" style="206"/>
    <col min="11994" max="11994" width="20.5703125" style="206" bestFit="1" customWidth="1"/>
    <col min="11995" max="12231" width="9.140625" style="206"/>
    <col min="12232" max="12234" width="0" style="206" hidden="1" customWidth="1"/>
    <col min="12235" max="12235" width="67.140625" style="206" customWidth="1"/>
    <col min="12236" max="12236" width="24" style="206" customWidth="1"/>
    <col min="12237" max="12237" width="27" style="206" bestFit="1" customWidth="1"/>
    <col min="12238" max="12247" width="0" style="206" hidden="1" customWidth="1"/>
    <col min="12248" max="12249" width="9.140625" style="206"/>
    <col min="12250" max="12250" width="20.5703125" style="206" bestFit="1" customWidth="1"/>
    <col min="12251" max="12487" width="9.140625" style="206"/>
    <col min="12488" max="12490" width="0" style="206" hidden="1" customWidth="1"/>
    <col min="12491" max="12491" width="67.140625" style="206" customWidth="1"/>
    <col min="12492" max="12492" width="24" style="206" customWidth="1"/>
    <col min="12493" max="12493" width="27" style="206" bestFit="1" customWidth="1"/>
    <col min="12494" max="12503" width="0" style="206" hidden="1" customWidth="1"/>
    <col min="12504" max="12505" width="9.140625" style="206"/>
    <col min="12506" max="12506" width="20.5703125" style="206" bestFit="1" customWidth="1"/>
    <col min="12507" max="12743" width="9.140625" style="206"/>
    <col min="12744" max="12746" width="0" style="206" hidden="1" customWidth="1"/>
    <col min="12747" max="12747" width="67.140625" style="206" customWidth="1"/>
    <col min="12748" max="12748" width="24" style="206" customWidth="1"/>
    <col min="12749" max="12749" width="27" style="206" bestFit="1" customWidth="1"/>
    <col min="12750" max="12759" width="0" style="206" hidden="1" customWidth="1"/>
    <col min="12760" max="12761" width="9.140625" style="206"/>
    <col min="12762" max="12762" width="20.5703125" style="206" bestFit="1" customWidth="1"/>
    <col min="12763" max="12999" width="9.140625" style="206"/>
    <col min="13000" max="13002" width="0" style="206" hidden="1" customWidth="1"/>
    <col min="13003" max="13003" width="67.140625" style="206" customWidth="1"/>
    <col min="13004" max="13004" width="24" style="206" customWidth="1"/>
    <col min="13005" max="13005" width="27" style="206" bestFit="1" customWidth="1"/>
    <col min="13006" max="13015" width="0" style="206" hidden="1" customWidth="1"/>
    <col min="13016" max="13017" width="9.140625" style="206"/>
    <col min="13018" max="13018" width="20.5703125" style="206" bestFit="1" customWidth="1"/>
    <col min="13019" max="13255" width="9.140625" style="206"/>
    <col min="13256" max="13258" width="0" style="206" hidden="1" customWidth="1"/>
    <col min="13259" max="13259" width="67.140625" style="206" customWidth="1"/>
    <col min="13260" max="13260" width="24" style="206" customWidth="1"/>
    <col min="13261" max="13261" width="27" style="206" bestFit="1" customWidth="1"/>
    <col min="13262" max="13271" width="0" style="206" hidden="1" customWidth="1"/>
    <col min="13272" max="13273" width="9.140625" style="206"/>
    <col min="13274" max="13274" width="20.5703125" style="206" bestFit="1" customWidth="1"/>
    <col min="13275" max="13511" width="9.140625" style="206"/>
    <col min="13512" max="13514" width="0" style="206" hidden="1" customWidth="1"/>
    <col min="13515" max="13515" width="67.140625" style="206" customWidth="1"/>
    <col min="13516" max="13516" width="24" style="206" customWidth="1"/>
    <col min="13517" max="13517" width="27" style="206" bestFit="1" customWidth="1"/>
    <col min="13518" max="13527" width="0" style="206" hidden="1" customWidth="1"/>
    <col min="13528" max="13529" width="9.140625" style="206"/>
    <col min="13530" max="13530" width="20.5703125" style="206" bestFit="1" customWidth="1"/>
    <col min="13531" max="13767" width="9.140625" style="206"/>
    <col min="13768" max="13770" width="0" style="206" hidden="1" customWidth="1"/>
    <col min="13771" max="13771" width="67.140625" style="206" customWidth="1"/>
    <col min="13772" max="13772" width="24" style="206" customWidth="1"/>
    <col min="13773" max="13773" width="27" style="206" bestFit="1" customWidth="1"/>
    <col min="13774" max="13783" width="0" style="206" hidden="1" customWidth="1"/>
    <col min="13784" max="13785" width="9.140625" style="206"/>
    <col min="13786" max="13786" width="20.5703125" style="206" bestFit="1" customWidth="1"/>
    <col min="13787" max="14023" width="9.140625" style="206"/>
    <col min="14024" max="14026" width="0" style="206" hidden="1" customWidth="1"/>
    <col min="14027" max="14027" width="67.140625" style="206" customWidth="1"/>
    <col min="14028" max="14028" width="24" style="206" customWidth="1"/>
    <col min="14029" max="14029" width="27" style="206" bestFit="1" customWidth="1"/>
    <col min="14030" max="14039" width="0" style="206" hidden="1" customWidth="1"/>
    <col min="14040" max="14041" width="9.140625" style="206"/>
    <col min="14042" max="14042" width="20.5703125" style="206" bestFit="1" customWidth="1"/>
    <col min="14043" max="14279" width="9.140625" style="206"/>
    <col min="14280" max="14282" width="0" style="206" hidden="1" customWidth="1"/>
    <col min="14283" max="14283" width="67.140625" style="206" customWidth="1"/>
    <col min="14284" max="14284" width="24" style="206" customWidth="1"/>
    <col min="14285" max="14285" width="27" style="206" bestFit="1" customWidth="1"/>
    <col min="14286" max="14295" width="0" style="206" hidden="1" customWidth="1"/>
    <col min="14296" max="14297" width="9.140625" style="206"/>
    <col min="14298" max="14298" width="20.5703125" style="206" bestFit="1" customWidth="1"/>
    <col min="14299" max="14535" width="9.140625" style="206"/>
    <col min="14536" max="14538" width="0" style="206" hidden="1" customWidth="1"/>
    <col min="14539" max="14539" width="67.140625" style="206" customWidth="1"/>
    <col min="14540" max="14540" width="24" style="206" customWidth="1"/>
    <col min="14541" max="14541" width="27" style="206" bestFit="1" customWidth="1"/>
    <col min="14542" max="14551" width="0" style="206" hidden="1" customWidth="1"/>
    <col min="14552" max="14553" width="9.140625" style="206"/>
    <col min="14554" max="14554" width="20.5703125" style="206" bestFit="1" customWidth="1"/>
    <col min="14555" max="14791" width="9.140625" style="206"/>
    <col min="14792" max="14794" width="0" style="206" hidden="1" customWidth="1"/>
    <col min="14795" max="14795" width="67.140625" style="206" customWidth="1"/>
    <col min="14796" max="14796" width="24" style="206" customWidth="1"/>
    <col min="14797" max="14797" width="27" style="206" bestFit="1" customWidth="1"/>
    <col min="14798" max="14807" width="0" style="206" hidden="1" customWidth="1"/>
    <col min="14808" max="14809" width="9.140625" style="206"/>
    <col min="14810" max="14810" width="20.5703125" style="206" bestFit="1" customWidth="1"/>
    <col min="14811" max="15047" width="9.140625" style="206"/>
    <col min="15048" max="15050" width="0" style="206" hidden="1" customWidth="1"/>
    <col min="15051" max="15051" width="67.140625" style="206" customWidth="1"/>
    <col min="15052" max="15052" width="24" style="206" customWidth="1"/>
    <col min="15053" max="15053" width="27" style="206" bestFit="1" customWidth="1"/>
    <col min="15054" max="15063" width="0" style="206" hidden="1" customWidth="1"/>
    <col min="15064" max="15065" width="9.140625" style="206"/>
    <col min="15066" max="15066" width="20.5703125" style="206" bestFit="1" customWidth="1"/>
    <col min="15067" max="15303" width="9.140625" style="206"/>
    <col min="15304" max="15306" width="0" style="206" hidden="1" customWidth="1"/>
    <col min="15307" max="15307" width="67.140625" style="206" customWidth="1"/>
    <col min="15308" max="15308" width="24" style="206" customWidth="1"/>
    <col min="15309" max="15309" width="27" style="206" bestFit="1" customWidth="1"/>
    <col min="15310" max="15319" width="0" style="206" hidden="1" customWidth="1"/>
    <col min="15320" max="15321" width="9.140625" style="206"/>
    <col min="15322" max="15322" width="20.5703125" style="206" bestFit="1" customWidth="1"/>
    <col min="15323" max="15559" width="9.140625" style="206"/>
    <col min="15560" max="15562" width="0" style="206" hidden="1" customWidth="1"/>
    <col min="15563" max="15563" width="67.140625" style="206" customWidth="1"/>
    <col min="15564" max="15564" width="24" style="206" customWidth="1"/>
    <col min="15565" max="15565" width="27" style="206" bestFit="1" customWidth="1"/>
    <col min="15566" max="15575" width="0" style="206" hidden="1" customWidth="1"/>
    <col min="15576" max="15577" width="9.140625" style="206"/>
    <col min="15578" max="15578" width="20.5703125" style="206" bestFit="1" customWidth="1"/>
    <col min="15579" max="15815" width="9.140625" style="206"/>
    <col min="15816" max="15818" width="0" style="206" hidden="1" customWidth="1"/>
    <col min="15819" max="15819" width="67.140625" style="206" customWidth="1"/>
    <col min="15820" max="15820" width="24" style="206" customWidth="1"/>
    <col min="15821" max="15821" width="27" style="206" bestFit="1" customWidth="1"/>
    <col min="15822" max="15831" width="0" style="206" hidden="1" customWidth="1"/>
    <col min="15832" max="15833" width="9.140625" style="206"/>
    <col min="15834" max="15834" width="20.5703125" style="206" bestFit="1" customWidth="1"/>
    <col min="15835" max="16071" width="9.140625" style="206"/>
    <col min="16072" max="16074" width="0" style="206" hidden="1" customWidth="1"/>
    <col min="16075" max="16075" width="67.140625" style="206" customWidth="1"/>
    <col min="16076" max="16076" width="24" style="206" customWidth="1"/>
    <col min="16077" max="16077" width="27" style="206" bestFit="1" customWidth="1"/>
    <col min="16078" max="16087" width="0" style="206" hidden="1" customWidth="1"/>
    <col min="16088" max="16089" width="9.140625" style="206"/>
    <col min="16090" max="16090" width="20.5703125" style="206" bestFit="1" customWidth="1"/>
    <col min="16091" max="16384" width="9.140625" style="206"/>
  </cols>
  <sheetData>
    <row r="1" spans="1:11" ht="18.75">
      <c r="C1" s="358" t="s">
        <v>541</v>
      </c>
      <c r="F1" s="890"/>
      <c r="G1" s="890"/>
      <c r="H1" s="890"/>
      <c r="I1" s="890"/>
      <c r="J1" s="890"/>
      <c r="K1" s="890"/>
    </row>
    <row r="2" spans="1:11" ht="20.25">
      <c r="A2" s="897" t="s">
        <v>1383</v>
      </c>
      <c r="B2" s="897"/>
      <c r="C2" s="897"/>
      <c r="F2" s="406"/>
      <c r="G2" s="406"/>
      <c r="H2" s="406"/>
      <c r="I2" s="406"/>
      <c r="J2" s="406"/>
      <c r="K2" s="406"/>
    </row>
    <row r="3" spans="1:11" ht="20.25">
      <c r="A3" s="897" t="s">
        <v>1384</v>
      </c>
      <c r="B3" s="897"/>
      <c r="C3" s="897"/>
      <c r="F3" s="406"/>
      <c r="G3" s="406"/>
      <c r="H3" s="406"/>
      <c r="I3" s="406"/>
      <c r="J3" s="406"/>
      <c r="K3" s="406"/>
    </row>
    <row r="4" spans="1:11" ht="20.25">
      <c r="A4" s="893" t="s">
        <v>10</v>
      </c>
      <c r="B4" s="893"/>
      <c r="C4" s="893"/>
      <c r="F4" s="891"/>
      <c r="G4" s="891"/>
      <c r="H4" s="891"/>
      <c r="I4" s="891"/>
      <c r="J4" s="891"/>
      <c r="K4" s="891"/>
    </row>
    <row r="5" spans="1:11" ht="18" customHeight="1">
      <c r="A5" s="893" t="s">
        <v>782</v>
      </c>
      <c r="B5" s="893"/>
      <c r="C5" s="893"/>
      <c r="F5" s="891"/>
      <c r="G5" s="891"/>
      <c r="H5" s="891"/>
      <c r="I5" s="891"/>
      <c r="J5" s="891"/>
      <c r="K5" s="891"/>
    </row>
    <row r="6" spans="1:11" ht="18" customHeight="1">
      <c r="A6" s="439"/>
      <c r="B6" s="408"/>
      <c r="C6" s="408"/>
      <c r="F6" s="890"/>
      <c r="G6" s="890"/>
      <c r="H6" s="890"/>
      <c r="I6" s="890"/>
      <c r="J6" s="890"/>
      <c r="K6" s="890"/>
    </row>
    <row r="7" spans="1:11" ht="18.75" customHeight="1">
      <c r="A7" s="7"/>
      <c r="B7" s="896" t="s">
        <v>11</v>
      </c>
      <c r="C7" s="896"/>
      <c r="F7" s="892"/>
      <c r="G7" s="892"/>
      <c r="H7" s="892"/>
      <c r="I7" s="892"/>
      <c r="J7" s="892"/>
      <c r="K7" s="892"/>
    </row>
    <row r="8" spans="1:11" ht="15" customHeight="1">
      <c r="A8" s="7"/>
      <c r="B8" s="440">
        <v>2023</v>
      </c>
      <c r="C8" s="440">
        <v>2022</v>
      </c>
      <c r="F8" s="366"/>
      <c r="G8" s="361"/>
    </row>
    <row r="9" spans="1:11" ht="22.5" customHeight="1">
      <c r="A9" s="7"/>
      <c r="B9" s="441" t="s">
        <v>12</v>
      </c>
      <c r="C9" s="441" t="s">
        <v>12</v>
      </c>
      <c r="F9" s="442"/>
      <c r="G9" s="889"/>
      <c r="H9" s="889"/>
    </row>
    <row r="10" spans="1:11" ht="18.95" customHeight="1">
      <c r="A10" s="443" t="s">
        <v>13</v>
      </c>
      <c r="G10" s="371"/>
      <c r="H10" s="371"/>
    </row>
    <row r="11" spans="1:11" ht="18.95" customHeight="1">
      <c r="A11" s="445" t="s">
        <v>14</v>
      </c>
      <c r="B11" s="446">
        <f>'ZZZ-PG1.DBF'!Z1101</f>
        <v>0</v>
      </c>
      <c r="C11" s="446">
        <v>0</v>
      </c>
      <c r="G11" s="447"/>
      <c r="H11" s="361"/>
    </row>
    <row r="12" spans="1:11" ht="18.95" customHeight="1">
      <c r="A12" s="445" t="s">
        <v>15</v>
      </c>
      <c r="B12" s="446">
        <f>'ZZZ-PG1.DBF'!Z1102</f>
        <v>0</v>
      </c>
      <c r="C12" s="446">
        <v>0</v>
      </c>
      <c r="G12" s="447"/>
      <c r="H12" s="361"/>
    </row>
    <row r="13" spans="1:11" ht="18.95" customHeight="1">
      <c r="A13" s="445" t="s">
        <v>16</v>
      </c>
      <c r="B13" s="446">
        <f>'ZZZ-PG1.DBF'!Z1103</f>
        <v>0</v>
      </c>
      <c r="C13" s="446">
        <v>0</v>
      </c>
      <c r="G13" s="447"/>
      <c r="H13" s="361"/>
    </row>
    <row r="14" spans="1:11" ht="18.95" customHeight="1">
      <c r="A14" s="445" t="s">
        <v>704</v>
      </c>
      <c r="B14" s="446">
        <f>'ZZZ-PG1.DBF'!Z1104</f>
        <v>209348</v>
      </c>
      <c r="C14" s="446">
        <v>211715</v>
      </c>
      <c r="G14" s="447">
        <f>'ZZZ-PG1.DBF'!AB1104</f>
        <v>209347.7</v>
      </c>
      <c r="H14" s="361">
        <f t="shared" ref="H12:H19" si="0">B14-G14</f>
        <v>0.29999999998835847</v>
      </c>
    </row>
    <row r="15" spans="1:11" ht="18.95" customHeight="1">
      <c r="A15" s="445" t="s">
        <v>425</v>
      </c>
      <c r="B15" s="446">
        <f>'ZZZ-PG1.DBF'!Z1105</f>
        <v>52684</v>
      </c>
      <c r="C15" s="446">
        <v>70506</v>
      </c>
      <c r="G15" s="447">
        <f>'ZZZ-PG1.DBF'!AB1105</f>
        <v>52683.75</v>
      </c>
      <c r="H15" s="361">
        <f t="shared" si="0"/>
        <v>0.25</v>
      </c>
    </row>
    <row r="16" spans="1:11" ht="18.95" customHeight="1">
      <c r="A16" s="445" t="s">
        <v>135</v>
      </c>
      <c r="B16" s="446">
        <f>'ZZZ-PG1.DBF'!Z1106</f>
        <v>8450000</v>
      </c>
      <c r="C16" s="446">
        <v>7475000</v>
      </c>
      <c r="G16" s="447">
        <f>'ZZZ-PG1.DBF'!AB1106</f>
        <v>8450000</v>
      </c>
      <c r="H16" s="361">
        <f t="shared" si="0"/>
        <v>0</v>
      </c>
    </row>
    <row r="17" spans="1:8" ht="18.95" customHeight="1">
      <c r="A17" s="445" t="s">
        <v>705</v>
      </c>
      <c r="B17" s="446">
        <f>'ZZZ-PG1.DBF'!Z1107</f>
        <v>499920</v>
      </c>
      <c r="C17" s="446">
        <v>663319</v>
      </c>
      <c r="G17" s="447">
        <f>'ZZZ-PG1.DBF'!AB1107</f>
        <v>499920</v>
      </c>
      <c r="H17" s="361">
        <f t="shared" si="0"/>
        <v>0</v>
      </c>
    </row>
    <row r="18" spans="1:8" ht="18.95" customHeight="1">
      <c r="A18" s="445" t="s">
        <v>706</v>
      </c>
      <c r="B18" s="446">
        <f>'ZZZ-PG1.DBF'!Z1108</f>
        <v>0</v>
      </c>
      <c r="C18" s="446"/>
      <c r="G18" s="447">
        <f>'ZZZ-PG1.DBF'!AB1108</f>
        <v>0</v>
      </c>
      <c r="H18" s="361">
        <f t="shared" si="0"/>
        <v>0</v>
      </c>
    </row>
    <row r="19" spans="1:8" ht="18.95" customHeight="1">
      <c r="A19" s="445" t="s">
        <v>707</v>
      </c>
      <c r="B19" s="446">
        <f>'ZZZ-PG1.DBF'!Z1109</f>
        <v>23023</v>
      </c>
      <c r="C19" s="446">
        <v>84866</v>
      </c>
      <c r="G19" s="447">
        <f>'ZZZ-PG1.DBF'!AB1109</f>
        <v>23023.3</v>
      </c>
      <c r="H19" s="361">
        <f t="shared" si="0"/>
        <v>-0.2999999999992724</v>
      </c>
    </row>
    <row r="20" spans="1:8" ht="18.95" customHeight="1" thickBot="1">
      <c r="A20" s="448" t="s">
        <v>237</v>
      </c>
      <c r="B20" s="449">
        <f>SUM(B11:B19)</f>
        <v>9234975</v>
      </c>
      <c r="C20" s="449">
        <f>SUM(C11:C19)</f>
        <v>8505406</v>
      </c>
      <c r="G20" s="450"/>
      <c r="H20" s="361"/>
    </row>
    <row r="21" spans="1:8" ht="18.95" customHeight="1" thickTop="1">
      <c r="A21" s="451"/>
      <c r="B21" s="444"/>
      <c r="C21" s="444"/>
      <c r="G21" s="450"/>
      <c r="H21" s="361"/>
    </row>
    <row r="22" spans="1:8" ht="18.95" customHeight="1">
      <c r="A22" s="443" t="s">
        <v>238</v>
      </c>
      <c r="B22" s="444"/>
      <c r="C22" s="444"/>
      <c r="G22" s="450"/>
      <c r="H22" s="361"/>
    </row>
    <row r="23" spans="1:8" ht="18.95" customHeight="1">
      <c r="A23" s="445" t="s">
        <v>17</v>
      </c>
      <c r="B23" s="446">
        <f>'ZZZ-PG1.DBF'!Z1113</f>
        <v>8292777</v>
      </c>
      <c r="C23" s="446">
        <v>7874237</v>
      </c>
      <c r="G23" s="447">
        <f>'ZZZ-PG1.DBF'!AB1113</f>
        <v>8292777.3499999996</v>
      </c>
      <c r="H23" s="361">
        <f t="shared" ref="H23:H29" si="1">B23-G23</f>
        <v>-0.34999999962747097</v>
      </c>
    </row>
    <row r="24" spans="1:8" ht="18.95" customHeight="1">
      <c r="A24" s="452" t="s">
        <v>18</v>
      </c>
      <c r="B24" s="446">
        <f>'ZZZ-PG1.DBF'!Z1114</f>
        <v>36320</v>
      </c>
      <c r="C24" s="446">
        <v>48685</v>
      </c>
      <c r="G24" s="447">
        <f>'ZZZ-PG1.DBF'!AB1114</f>
        <v>36320.019999999997</v>
      </c>
      <c r="H24" s="361">
        <f t="shared" si="1"/>
        <v>-1.9999999996798579E-2</v>
      </c>
    </row>
    <row r="25" spans="1:8" ht="18.95" customHeight="1">
      <c r="A25" s="452" t="s">
        <v>496</v>
      </c>
      <c r="B25" s="446">
        <f>'ZZZ-PG1.DBF'!Z1115</f>
        <v>157276</v>
      </c>
      <c r="C25" s="446">
        <v>0</v>
      </c>
      <c r="G25" s="447">
        <f>'ZZZ-PG1.DBF'!AB1115</f>
        <v>157275.6</v>
      </c>
      <c r="H25" s="361">
        <f t="shared" si="1"/>
        <v>0.39999999999417923</v>
      </c>
    </row>
    <row r="26" spans="1:8" ht="18.95" customHeight="1">
      <c r="A26" s="452" t="s">
        <v>403</v>
      </c>
      <c r="B26" s="446">
        <f>'ZZZ-PG1.DBF'!Z1116</f>
        <v>246494</v>
      </c>
      <c r="C26" s="446">
        <v>10077</v>
      </c>
      <c r="G26" s="447">
        <f>'ZZZ-PG1.DBF'!AB1116</f>
        <v>246493.76</v>
      </c>
      <c r="H26" s="361">
        <f t="shared" si="1"/>
        <v>0.23999999999068677</v>
      </c>
    </row>
    <row r="27" spans="1:8" ht="18.95" customHeight="1">
      <c r="A27" s="445" t="s">
        <v>708</v>
      </c>
      <c r="B27" s="446">
        <f>'ZZZ-PG1.DBF'!Z1117</f>
        <v>291000</v>
      </c>
      <c r="C27" s="446">
        <v>487541</v>
      </c>
      <c r="G27" s="447">
        <f>'ZZZ-PG1.DBF'!AB1117</f>
        <v>291000</v>
      </c>
      <c r="H27" s="361">
        <f t="shared" si="1"/>
        <v>0</v>
      </c>
    </row>
    <row r="28" spans="1:8" ht="18.95" customHeight="1">
      <c r="A28" s="445" t="s">
        <v>709</v>
      </c>
      <c r="B28" s="446">
        <f>'ZZZ-PG1.DBF'!Z1118</f>
        <v>0</v>
      </c>
      <c r="C28" s="446"/>
      <c r="G28" s="447">
        <f>'ZZZ-PG1.DBF'!AB1118</f>
        <v>0</v>
      </c>
      <c r="H28" s="361">
        <f t="shared" si="1"/>
        <v>0</v>
      </c>
    </row>
    <row r="29" spans="1:8" ht="18.95" customHeight="1">
      <c r="A29" s="452" t="s">
        <v>691</v>
      </c>
      <c r="B29" s="446">
        <f>'ZZZ-PG1.DBF'!Z1119</f>
        <v>2125</v>
      </c>
      <c r="C29" s="446">
        <v>84866</v>
      </c>
      <c r="G29" s="447">
        <f>'ZZZ-PG1.DBF'!AB1119</f>
        <v>2125</v>
      </c>
      <c r="H29" s="361">
        <f t="shared" si="1"/>
        <v>0</v>
      </c>
    </row>
    <row r="30" spans="1:8" ht="18.95" customHeight="1" thickBot="1">
      <c r="A30" s="453" t="s">
        <v>239</v>
      </c>
      <c r="B30" s="449">
        <f>SUM(B23:B29)</f>
        <v>9025992</v>
      </c>
      <c r="C30" s="449">
        <f>SUM(C23:C29)</f>
        <v>8505406</v>
      </c>
      <c r="G30" s="450"/>
      <c r="H30" s="361"/>
    </row>
    <row r="31" spans="1:8" ht="18.95" customHeight="1" thickTop="1">
      <c r="A31" s="445"/>
      <c r="B31" s="444"/>
      <c r="C31" s="444"/>
      <c r="G31" s="450"/>
      <c r="H31" s="361"/>
    </row>
    <row r="32" spans="1:8" ht="18.95" customHeight="1" thickBot="1">
      <c r="A32" s="448" t="s">
        <v>240</v>
      </c>
      <c r="B32" s="449">
        <f>B20-B30</f>
        <v>208983</v>
      </c>
      <c r="C32" s="449">
        <f>C20-C30</f>
        <v>0</v>
      </c>
      <c r="G32" s="450"/>
      <c r="H32" s="361"/>
    </row>
    <row r="33" spans="1:8" ht="18.95" customHeight="1" thickTop="1">
      <c r="A33" s="451"/>
      <c r="B33" s="444"/>
      <c r="C33" s="444"/>
      <c r="G33" s="450"/>
      <c r="H33" s="361"/>
    </row>
    <row r="34" spans="1:8" ht="18.95" customHeight="1">
      <c r="A34" s="443" t="s">
        <v>19</v>
      </c>
      <c r="B34" s="454" t="s">
        <v>33</v>
      </c>
      <c r="C34" s="444"/>
      <c r="G34" s="450"/>
      <c r="H34" s="361"/>
    </row>
    <row r="35" spans="1:8" ht="18.95" customHeight="1">
      <c r="A35" s="445" t="s">
        <v>847</v>
      </c>
      <c r="B35" s="446">
        <f>'ZZZ-PG1.DBF'!Z1125</f>
        <v>0</v>
      </c>
      <c r="C35" s="446">
        <v>0</v>
      </c>
      <c r="G35" s="447">
        <f>'ZZZ-PG1.DBF'!AB1125</f>
        <v>0</v>
      </c>
      <c r="H35" s="361">
        <f t="shared" ref="H35:H38" si="2">B35-G35</f>
        <v>0</v>
      </c>
    </row>
    <row r="36" spans="1:8" ht="18.95" customHeight="1">
      <c r="A36" s="445" t="s">
        <v>20</v>
      </c>
      <c r="B36" s="446">
        <f>'ZZZ-PG1.DBF'!Z1126</f>
        <v>0</v>
      </c>
      <c r="C36" s="446">
        <v>0</v>
      </c>
      <c r="G36" s="447">
        <f>'ZZZ-PG1.DBF'!AB1126</f>
        <v>0</v>
      </c>
      <c r="H36" s="361">
        <f t="shared" si="2"/>
        <v>0</v>
      </c>
    </row>
    <row r="37" spans="1:8" ht="18.75" customHeight="1">
      <c r="A37" s="452" t="s">
        <v>848</v>
      </c>
      <c r="B37" s="446">
        <f>'ZZZ-PG1.DBF'!Z1127</f>
        <v>0</v>
      </c>
      <c r="C37" s="446">
        <v>0</v>
      </c>
      <c r="G37" s="447">
        <f>'ZZZ-PG1.DBF'!AB1127</f>
        <v>0</v>
      </c>
      <c r="H37" s="361">
        <f t="shared" si="2"/>
        <v>0</v>
      </c>
    </row>
    <row r="38" spans="1:8" ht="18.95" customHeight="1">
      <c r="A38" s="445" t="s">
        <v>21</v>
      </c>
      <c r="B38" s="446">
        <f>'ZZZ-PG1.DBF'!Z1128</f>
        <v>0</v>
      </c>
      <c r="C38" s="446">
        <v>0</v>
      </c>
      <c r="G38" s="447">
        <f>'ZZZ-PG1.DBF'!AB1128</f>
        <v>0</v>
      </c>
      <c r="H38" s="361">
        <f t="shared" si="2"/>
        <v>0</v>
      </c>
    </row>
    <row r="39" spans="1:8" ht="18.95" customHeight="1" thickBot="1">
      <c r="A39" s="448" t="s">
        <v>241</v>
      </c>
      <c r="B39" s="449">
        <f>SUM(B35:B38)</f>
        <v>0</v>
      </c>
      <c r="C39" s="449">
        <f>SUM(C35:C38)</f>
        <v>0</v>
      </c>
      <c r="G39" s="450"/>
      <c r="H39" s="361"/>
    </row>
    <row r="40" spans="1:8" ht="18.95" customHeight="1" thickTop="1">
      <c r="A40" s="445"/>
      <c r="B40" s="444"/>
      <c r="C40" s="444"/>
      <c r="G40" s="450"/>
      <c r="H40" s="361"/>
    </row>
    <row r="41" spans="1:8" ht="18.95" customHeight="1">
      <c r="A41" s="443" t="s">
        <v>238</v>
      </c>
      <c r="B41" s="444"/>
      <c r="C41" s="444"/>
      <c r="G41" s="450"/>
      <c r="H41" s="361"/>
    </row>
    <row r="42" spans="1:8" s="456" customFormat="1" ht="21.75" customHeight="1">
      <c r="A42" s="452" t="s">
        <v>711</v>
      </c>
      <c r="B42" s="455">
        <f>'ZZZ-PG1.DBF'!Z1132</f>
        <v>208983</v>
      </c>
      <c r="C42" s="455">
        <v>0</v>
      </c>
      <c r="G42" s="457">
        <f>'ZZZ-PG1.DBF'!AB1132</f>
        <v>208983.02</v>
      </c>
      <c r="H42" s="361">
        <f>B42-G42</f>
        <v>-1.9999999989522621E-2</v>
      </c>
    </row>
    <row r="43" spans="1:8" ht="18.95" customHeight="1">
      <c r="A43" s="445" t="s">
        <v>710</v>
      </c>
      <c r="B43" s="455">
        <f>'ZZZ-PG1.DBF'!Z1133</f>
        <v>0</v>
      </c>
      <c r="C43" s="446"/>
      <c r="G43" s="457">
        <f>'ZZZ-PG1.DBF'!AB1133</f>
        <v>0</v>
      </c>
      <c r="H43" s="361"/>
    </row>
    <row r="44" spans="1:8" ht="18.95" customHeight="1" thickBot="1">
      <c r="A44" s="448" t="s">
        <v>242</v>
      </c>
      <c r="B44" s="449">
        <f>SUM(B42:B43)</f>
        <v>208983</v>
      </c>
      <c r="C44" s="449">
        <f>SUM(C42:C43)</f>
        <v>0</v>
      </c>
      <c r="G44" s="450"/>
      <c r="H44" s="361"/>
    </row>
    <row r="45" spans="1:8" ht="18.95" customHeight="1" thickTop="1">
      <c r="A45" s="451"/>
      <c r="B45" s="444"/>
      <c r="C45" s="444"/>
      <c r="G45" s="450"/>
      <c r="H45" s="361"/>
    </row>
    <row r="46" spans="1:8" ht="18.95" customHeight="1">
      <c r="A46" s="448" t="s">
        <v>243</v>
      </c>
      <c r="B46" s="459">
        <f>B39-B44</f>
        <v>-208983</v>
      </c>
      <c r="C46" s="459">
        <f>C39-C44</f>
        <v>0</v>
      </c>
      <c r="G46" s="450"/>
      <c r="H46" s="361"/>
    </row>
    <row r="47" spans="1:8" ht="18.95" customHeight="1">
      <c r="A47" s="448"/>
      <c r="B47" s="444"/>
      <c r="C47" s="444"/>
      <c r="G47" s="450"/>
      <c r="H47" s="361"/>
    </row>
    <row r="48" spans="1:8" ht="18.95" customHeight="1">
      <c r="A48" s="448" t="s">
        <v>22</v>
      </c>
      <c r="B48" s="459">
        <f>B32+B46</f>
        <v>0</v>
      </c>
      <c r="C48" s="459">
        <f>C32+C46</f>
        <v>0</v>
      </c>
      <c r="G48" s="450"/>
      <c r="H48" s="361"/>
    </row>
    <row r="49" spans="1:8" ht="18.95" customHeight="1">
      <c r="A49" s="443" t="s">
        <v>23</v>
      </c>
      <c r="B49" s="444"/>
      <c r="C49" s="444"/>
      <c r="G49" s="450"/>
      <c r="H49" s="361"/>
    </row>
    <row r="50" spans="1:8" ht="18.95" customHeight="1">
      <c r="A50" s="445" t="s">
        <v>24</v>
      </c>
      <c r="B50" s="446">
        <f>'ZZZ-PG1.DBF'!Z1140</f>
        <v>0</v>
      </c>
      <c r="C50" s="446">
        <v>0</v>
      </c>
      <c r="G50" s="447">
        <f>'ZZZ-PG1.DBF'!AB1140</f>
        <v>0</v>
      </c>
      <c r="H50" s="361">
        <f t="shared" ref="H50:H52" si="3">B50-G50</f>
        <v>0</v>
      </c>
    </row>
    <row r="51" spans="1:8" ht="18.95" customHeight="1">
      <c r="A51" s="445" t="s">
        <v>25</v>
      </c>
      <c r="B51" s="446">
        <f>'ZZZ-PG1.DBF'!Z1141</f>
        <v>0</v>
      </c>
      <c r="C51" s="446">
        <v>0</v>
      </c>
      <c r="G51" s="447">
        <f>'ZZZ-PG1.DBF'!AB1141</f>
        <v>0</v>
      </c>
      <c r="H51" s="361">
        <f t="shared" si="3"/>
        <v>0</v>
      </c>
    </row>
    <row r="52" spans="1:8" ht="18.95" customHeight="1">
      <c r="A52" s="445" t="s">
        <v>26</v>
      </c>
      <c r="B52" s="446">
        <f>'ZZZ-PG1.DBF'!Z1142</f>
        <v>0</v>
      </c>
      <c r="C52" s="446">
        <v>0</v>
      </c>
      <c r="G52" s="447">
        <f>'ZZZ-PG1.DBF'!AB1142</f>
        <v>0</v>
      </c>
      <c r="H52" s="361">
        <f t="shared" si="3"/>
        <v>0</v>
      </c>
    </row>
    <row r="53" spans="1:8" ht="18.95" customHeight="1" thickBot="1">
      <c r="A53" s="448" t="s">
        <v>244</v>
      </c>
      <c r="B53" s="449">
        <f>SUM(B50:B52)</f>
        <v>0</v>
      </c>
      <c r="C53" s="449">
        <f>SUM(C50:C52)</f>
        <v>0</v>
      </c>
      <c r="G53" s="450"/>
      <c r="H53" s="361"/>
    </row>
    <row r="54" spans="1:8" ht="18.95" customHeight="1" thickTop="1">
      <c r="A54" s="448"/>
      <c r="B54" s="444"/>
      <c r="C54" s="444"/>
      <c r="G54" s="450" t="s">
        <v>33</v>
      </c>
      <c r="H54" s="361"/>
    </row>
    <row r="55" spans="1:8" ht="18.95" customHeight="1">
      <c r="A55" s="460" t="s">
        <v>238</v>
      </c>
      <c r="B55" s="444"/>
      <c r="C55" s="444"/>
      <c r="G55" s="450"/>
      <c r="H55" s="361"/>
    </row>
    <row r="56" spans="1:8" ht="18.95" customHeight="1">
      <c r="A56" s="445" t="s">
        <v>27</v>
      </c>
      <c r="B56" s="446">
        <f>'ZZZ-PG1.DBF'!Z1146</f>
        <v>0</v>
      </c>
      <c r="C56" s="446">
        <v>0</v>
      </c>
      <c r="G56" s="447">
        <f>'ZZZ-PG1.DBF'!AB1146</f>
        <v>0</v>
      </c>
      <c r="H56" s="361">
        <f>B56-G56</f>
        <v>0</v>
      </c>
    </row>
    <row r="57" spans="1:8" ht="18.95" customHeight="1">
      <c r="A57" s="445" t="s">
        <v>28</v>
      </c>
      <c r="B57" s="446">
        <f>'ZZZ-PG1.DBF'!Z1147</f>
        <v>0</v>
      </c>
      <c r="C57" s="446">
        <v>0</v>
      </c>
      <c r="G57" s="447">
        <f>'ZZZ-PG1.DBF'!AB1147</f>
        <v>0</v>
      </c>
      <c r="H57" s="361">
        <f>B57-G57</f>
        <v>0</v>
      </c>
    </row>
    <row r="58" spans="1:8" ht="18.95" customHeight="1" thickBot="1">
      <c r="A58" s="448" t="s">
        <v>245</v>
      </c>
      <c r="B58" s="449">
        <f>SUM(B56:B57)</f>
        <v>0</v>
      </c>
      <c r="C58" s="449">
        <f>SUM(C56:C57)</f>
        <v>0</v>
      </c>
      <c r="G58" s="450" t="s">
        <v>33</v>
      </c>
      <c r="H58" s="361"/>
    </row>
    <row r="59" spans="1:8" ht="18.95" customHeight="1" thickTop="1">
      <c r="A59" s="448"/>
      <c r="B59" s="444"/>
      <c r="C59" s="444"/>
      <c r="G59" s="450"/>
      <c r="H59" s="361"/>
    </row>
    <row r="60" spans="1:8" ht="18.95" customHeight="1" thickBot="1">
      <c r="A60" s="448" t="s">
        <v>246</v>
      </c>
      <c r="B60" s="461">
        <f>B53-B58</f>
        <v>0</v>
      </c>
      <c r="C60" s="461">
        <f>C53-C58</f>
        <v>0</v>
      </c>
      <c r="G60" s="450" t="s">
        <v>33</v>
      </c>
      <c r="H60" s="361"/>
    </row>
    <row r="61" spans="1:8" ht="18.95" customHeight="1" thickTop="1">
      <c r="A61" s="445"/>
      <c r="B61" s="444"/>
      <c r="C61" s="444"/>
      <c r="G61" s="450"/>
      <c r="H61" s="361"/>
    </row>
    <row r="62" spans="1:8" ht="18.95" customHeight="1">
      <c r="A62" s="462" t="s">
        <v>712</v>
      </c>
      <c r="B62" s="463">
        <f>B48+B60</f>
        <v>0</v>
      </c>
      <c r="C62" s="463">
        <v>0</v>
      </c>
      <c r="G62" s="450" t="s">
        <v>33</v>
      </c>
      <c r="H62" s="361"/>
    </row>
    <row r="63" spans="1:8" ht="18.95" customHeight="1">
      <c r="A63" s="448" t="s">
        <v>426</v>
      </c>
      <c r="B63" s="463">
        <f>'ZZZ-PG1.DBF'!Z1153</f>
        <v>0</v>
      </c>
      <c r="C63" s="463">
        <v>0</v>
      </c>
      <c r="G63" s="464">
        <f>'ZZZ-PG1.DBF'!AB1153</f>
        <v>0</v>
      </c>
      <c r="H63" s="361">
        <f>B63-G63</f>
        <v>0</v>
      </c>
    </row>
    <row r="64" spans="1:8" ht="18.95" customHeight="1" thickBot="1">
      <c r="A64" s="448" t="s">
        <v>427</v>
      </c>
      <c r="B64" s="449">
        <f>B62+B63</f>
        <v>0</v>
      </c>
      <c r="C64" s="449">
        <f>C62+C63</f>
        <v>0</v>
      </c>
      <c r="G64" s="465">
        <f>'ZZZ-PG1.DBF'!AB1155</f>
        <v>0</v>
      </c>
      <c r="H64" s="361">
        <f>B64-G64</f>
        <v>0</v>
      </c>
    </row>
    <row r="65" spans="7:8" ht="18.95" customHeight="1" thickTop="1">
      <c r="G65" s="318"/>
      <c r="H65" s="361"/>
    </row>
    <row r="66" spans="7:8">
      <c r="G66" s="318"/>
      <c r="H66" s="361"/>
    </row>
    <row r="67" spans="7:8">
      <c r="G67" s="361"/>
      <c r="H67" s="361"/>
    </row>
    <row r="68" spans="7:8">
      <c r="G68" s="361"/>
      <c r="H68" s="361"/>
    </row>
    <row r="69" spans="7:8">
      <c r="G69" s="361"/>
      <c r="H69" s="361"/>
    </row>
  </sheetData>
  <mergeCells count="11">
    <mergeCell ref="B7:C7"/>
    <mergeCell ref="A4:C4"/>
    <mergeCell ref="A5:C5"/>
    <mergeCell ref="G9:H9"/>
    <mergeCell ref="F1:K1"/>
    <mergeCell ref="F4:K4"/>
    <mergeCell ref="F5:K5"/>
    <mergeCell ref="F6:K6"/>
    <mergeCell ref="F7:K7"/>
    <mergeCell ref="A2:C2"/>
    <mergeCell ref="A3:C3"/>
  </mergeCells>
  <printOptions horizontalCentered="1"/>
  <pageMargins left="0.94488188976377963" right="0.15748031496062992" top="0.15748031496062992" bottom="0.23622047244094491" header="0.31496062992125984" footer="0.31496062992125984"/>
  <pageSetup paperSize="9" scale="65" firstPageNumber="3" orientation="portrait" useFirstPageNumber="1" r:id="rId1"/>
  <headerFoot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43"/>
  <sheetViews>
    <sheetView topLeftCell="A19" workbookViewId="0">
      <selection sqref="A1:G32"/>
    </sheetView>
  </sheetViews>
  <sheetFormatPr defaultColWidth="12.42578125" defaultRowHeight="15"/>
  <cols>
    <col min="1" max="1" width="7.140625" style="29" customWidth="1"/>
    <col min="2" max="2" width="28.5703125" style="29" customWidth="1"/>
    <col min="3" max="3" width="22.140625" style="29" customWidth="1"/>
    <col min="4" max="5" width="22" style="29" customWidth="1"/>
    <col min="6" max="6" width="30.28515625" style="29" customWidth="1"/>
    <col min="7" max="7" width="24" style="29" customWidth="1"/>
    <col min="8" max="8" width="2.5703125" style="29" customWidth="1"/>
    <col min="9" max="9" width="16.140625" style="29" customWidth="1"/>
    <col min="10" max="10" width="6" style="29" customWidth="1"/>
    <col min="11" max="11" width="23.42578125" style="29" customWidth="1"/>
    <col min="12" max="12" width="6" style="29" customWidth="1"/>
    <col min="13" max="13" width="19.5703125" style="29" customWidth="1"/>
    <col min="14" max="14" width="2.140625" style="29" customWidth="1"/>
    <col min="15" max="15" width="3.42578125" style="29" customWidth="1"/>
    <col min="16" max="16" width="8.5703125" style="29" customWidth="1"/>
    <col min="17" max="17" width="9.85546875" style="29" customWidth="1"/>
    <col min="18" max="22" width="8.5703125" style="29" customWidth="1"/>
    <col min="23" max="257" width="12.42578125" style="29"/>
    <col min="258" max="258" width="29.42578125" style="29" customWidth="1"/>
    <col min="259" max="259" width="26.5703125" style="29" customWidth="1"/>
    <col min="260" max="260" width="24.28515625" style="29" customWidth="1"/>
    <col min="261" max="261" width="22" style="29" customWidth="1"/>
    <col min="262" max="262" width="30.140625" style="29" customWidth="1"/>
    <col min="263" max="263" width="31.28515625" style="29" customWidth="1"/>
    <col min="264" max="264" width="23.140625" style="29" customWidth="1"/>
    <col min="265" max="265" width="16.140625" style="29" customWidth="1"/>
    <col min="266" max="266" width="6" style="29" customWidth="1"/>
    <col min="267" max="267" width="23.42578125" style="29" customWidth="1"/>
    <col min="268" max="268" width="6" style="29" customWidth="1"/>
    <col min="269" max="269" width="19.5703125" style="29" customWidth="1"/>
    <col min="270" max="270" width="2.140625" style="29" customWidth="1"/>
    <col min="271" max="271" width="3.42578125" style="29" customWidth="1"/>
    <col min="272" max="272" width="8.5703125" style="29" customWidth="1"/>
    <col min="273" max="273" width="9.85546875" style="29" customWidth="1"/>
    <col min="274" max="278" width="8.5703125" style="29" customWidth="1"/>
    <col min="279" max="513" width="12.42578125" style="29"/>
    <col min="514" max="514" width="29.42578125" style="29" customWidth="1"/>
    <col min="515" max="515" width="26.5703125" style="29" customWidth="1"/>
    <col min="516" max="516" width="24.28515625" style="29" customWidth="1"/>
    <col min="517" max="517" width="22" style="29" customWidth="1"/>
    <col min="518" max="518" width="30.140625" style="29" customWidth="1"/>
    <col min="519" max="519" width="31.28515625" style="29" customWidth="1"/>
    <col min="520" max="520" width="23.140625" style="29" customWidth="1"/>
    <col min="521" max="521" width="16.140625" style="29" customWidth="1"/>
    <col min="522" max="522" width="6" style="29" customWidth="1"/>
    <col min="523" max="523" width="23.42578125" style="29" customWidth="1"/>
    <col min="524" max="524" width="6" style="29" customWidth="1"/>
    <col min="525" max="525" width="19.5703125" style="29" customWidth="1"/>
    <col min="526" max="526" width="2.140625" style="29" customWidth="1"/>
    <col min="527" max="527" width="3.42578125" style="29" customWidth="1"/>
    <col min="528" max="528" width="8.5703125" style="29" customWidth="1"/>
    <col min="529" max="529" width="9.85546875" style="29" customWidth="1"/>
    <col min="530" max="534" width="8.5703125" style="29" customWidth="1"/>
    <col min="535" max="769" width="12.42578125" style="29"/>
    <col min="770" max="770" width="29.42578125" style="29" customWidth="1"/>
    <col min="771" max="771" width="26.5703125" style="29" customWidth="1"/>
    <col min="772" max="772" width="24.28515625" style="29" customWidth="1"/>
    <col min="773" max="773" width="22" style="29" customWidth="1"/>
    <col min="774" max="774" width="30.140625" style="29" customWidth="1"/>
    <col min="775" max="775" width="31.28515625" style="29" customWidth="1"/>
    <col min="776" max="776" width="23.140625" style="29" customWidth="1"/>
    <col min="777" max="777" width="16.140625" style="29" customWidth="1"/>
    <col min="778" max="778" width="6" style="29" customWidth="1"/>
    <col min="779" max="779" width="23.42578125" style="29" customWidth="1"/>
    <col min="780" max="780" width="6" style="29" customWidth="1"/>
    <col min="781" max="781" width="19.5703125" style="29" customWidth="1"/>
    <col min="782" max="782" width="2.140625" style="29" customWidth="1"/>
    <col min="783" max="783" width="3.42578125" style="29" customWidth="1"/>
    <col min="784" max="784" width="8.5703125" style="29" customWidth="1"/>
    <col min="785" max="785" width="9.85546875" style="29" customWidth="1"/>
    <col min="786" max="790" width="8.5703125" style="29" customWidth="1"/>
    <col min="791" max="1025" width="12.42578125" style="29"/>
    <col min="1026" max="1026" width="29.42578125" style="29" customWidth="1"/>
    <col min="1027" max="1027" width="26.5703125" style="29" customWidth="1"/>
    <col min="1028" max="1028" width="24.28515625" style="29" customWidth="1"/>
    <col min="1029" max="1029" width="22" style="29" customWidth="1"/>
    <col min="1030" max="1030" width="30.140625" style="29" customWidth="1"/>
    <col min="1031" max="1031" width="31.28515625" style="29" customWidth="1"/>
    <col min="1032" max="1032" width="23.140625" style="29" customWidth="1"/>
    <col min="1033" max="1033" width="16.140625" style="29" customWidth="1"/>
    <col min="1034" max="1034" width="6" style="29" customWidth="1"/>
    <col min="1035" max="1035" width="23.42578125" style="29" customWidth="1"/>
    <col min="1036" max="1036" width="6" style="29" customWidth="1"/>
    <col min="1037" max="1037" width="19.5703125" style="29" customWidth="1"/>
    <col min="1038" max="1038" width="2.140625" style="29" customWidth="1"/>
    <col min="1039" max="1039" width="3.42578125" style="29" customWidth="1"/>
    <col min="1040" max="1040" width="8.5703125" style="29" customWidth="1"/>
    <col min="1041" max="1041" width="9.85546875" style="29" customWidth="1"/>
    <col min="1042" max="1046" width="8.5703125" style="29" customWidth="1"/>
    <col min="1047" max="1281" width="12.42578125" style="29"/>
    <col min="1282" max="1282" width="29.42578125" style="29" customWidth="1"/>
    <col min="1283" max="1283" width="26.5703125" style="29" customWidth="1"/>
    <col min="1284" max="1284" width="24.28515625" style="29" customWidth="1"/>
    <col min="1285" max="1285" width="22" style="29" customWidth="1"/>
    <col min="1286" max="1286" width="30.140625" style="29" customWidth="1"/>
    <col min="1287" max="1287" width="31.28515625" style="29" customWidth="1"/>
    <col min="1288" max="1288" width="23.140625" style="29" customWidth="1"/>
    <col min="1289" max="1289" width="16.140625" style="29" customWidth="1"/>
    <col min="1290" max="1290" width="6" style="29" customWidth="1"/>
    <col min="1291" max="1291" width="23.42578125" style="29" customWidth="1"/>
    <col min="1292" max="1292" width="6" style="29" customWidth="1"/>
    <col min="1293" max="1293" width="19.5703125" style="29" customWidth="1"/>
    <col min="1294" max="1294" width="2.140625" style="29" customWidth="1"/>
    <col min="1295" max="1295" width="3.42578125" style="29" customWidth="1"/>
    <col min="1296" max="1296" width="8.5703125" style="29" customWidth="1"/>
    <col min="1297" max="1297" width="9.85546875" style="29" customWidth="1"/>
    <col min="1298" max="1302" width="8.5703125" style="29" customWidth="1"/>
    <col min="1303" max="1537" width="12.42578125" style="29"/>
    <col min="1538" max="1538" width="29.42578125" style="29" customWidth="1"/>
    <col min="1539" max="1539" width="26.5703125" style="29" customWidth="1"/>
    <col min="1540" max="1540" width="24.28515625" style="29" customWidth="1"/>
    <col min="1541" max="1541" width="22" style="29" customWidth="1"/>
    <col min="1542" max="1542" width="30.140625" style="29" customWidth="1"/>
    <col min="1543" max="1543" width="31.28515625" style="29" customWidth="1"/>
    <col min="1544" max="1544" width="23.140625" style="29" customWidth="1"/>
    <col min="1545" max="1545" width="16.140625" style="29" customWidth="1"/>
    <col min="1546" max="1546" width="6" style="29" customWidth="1"/>
    <col min="1547" max="1547" width="23.42578125" style="29" customWidth="1"/>
    <col min="1548" max="1548" width="6" style="29" customWidth="1"/>
    <col min="1549" max="1549" width="19.5703125" style="29" customWidth="1"/>
    <col min="1550" max="1550" width="2.140625" style="29" customWidth="1"/>
    <col min="1551" max="1551" width="3.42578125" style="29" customWidth="1"/>
    <col min="1552" max="1552" width="8.5703125" style="29" customWidth="1"/>
    <col min="1553" max="1553" width="9.85546875" style="29" customWidth="1"/>
    <col min="1554" max="1558" width="8.5703125" style="29" customWidth="1"/>
    <col min="1559" max="1793" width="12.42578125" style="29"/>
    <col min="1794" max="1794" width="29.42578125" style="29" customWidth="1"/>
    <col min="1795" max="1795" width="26.5703125" style="29" customWidth="1"/>
    <col min="1796" max="1796" width="24.28515625" style="29" customWidth="1"/>
    <col min="1797" max="1797" width="22" style="29" customWidth="1"/>
    <col min="1798" max="1798" width="30.140625" style="29" customWidth="1"/>
    <col min="1799" max="1799" width="31.28515625" style="29" customWidth="1"/>
    <col min="1800" max="1800" width="23.140625" style="29" customWidth="1"/>
    <col min="1801" max="1801" width="16.140625" style="29" customWidth="1"/>
    <col min="1802" max="1802" width="6" style="29" customWidth="1"/>
    <col min="1803" max="1803" width="23.42578125" style="29" customWidth="1"/>
    <col min="1804" max="1804" width="6" style="29" customWidth="1"/>
    <col min="1805" max="1805" width="19.5703125" style="29" customWidth="1"/>
    <col min="1806" max="1806" width="2.140625" style="29" customWidth="1"/>
    <col min="1807" max="1807" width="3.42578125" style="29" customWidth="1"/>
    <col min="1808" max="1808" width="8.5703125" style="29" customWidth="1"/>
    <col min="1809" max="1809" width="9.85546875" style="29" customWidth="1"/>
    <col min="1810" max="1814" width="8.5703125" style="29" customWidth="1"/>
    <col min="1815" max="2049" width="12.42578125" style="29"/>
    <col min="2050" max="2050" width="29.42578125" style="29" customWidth="1"/>
    <col min="2051" max="2051" width="26.5703125" style="29" customWidth="1"/>
    <col min="2052" max="2052" width="24.28515625" style="29" customWidth="1"/>
    <col min="2053" max="2053" width="22" style="29" customWidth="1"/>
    <col min="2054" max="2054" width="30.140625" style="29" customWidth="1"/>
    <col min="2055" max="2055" width="31.28515625" style="29" customWidth="1"/>
    <col min="2056" max="2056" width="23.140625" style="29" customWidth="1"/>
    <col min="2057" max="2057" width="16.140625" style="29" customWidth="1"/>
    <col min="2058" max="2058" width="6" style="29" customWidth="1"/>
    <col min="2059" max="2059" width="23.42578125" style="29" customWidth="1"/>
    <col min="2060" max="2060" width="6" style="29" customWidth="1"/>
    <col min="2061" max="2061" width="19.5703125" style="29" customWidth="1"/>
    <col min="2062" max="2062" width="2.140625" style="29" customWidth="1"/>
    <col min="2063" max="2063" width="3.42578125" style="29" customWidth="1"/>
    <col min="2064" max="2064" width="8.5703125" style="29" customWidth="1"/>
    <col min="2065" max="2065" width="9.85546875" style="29" customWidth="1"/>
    <col min="2066" max="2070" width="8.5703125" style="29" customWidth="1"/>
    <col min="2071" max="2305" width="12.42578125" style="29"/>
    <col min="2306" max="2306" width="29.42578125" style="29" customWidth="1"/>
    <col min="2307" max="2307" width="26.5703125" style="29" customWidth="1"/>
    <col min="2308" max="2308" width="24.28515625" style="29" customWidth="1"/>
    <col min="2309" max="2309" width="22" style="29" customWidth="1"/>
    <col min="2310" max="2310" width="30.140625" style="29" customWidth="1"/>
    <col min="2311" max="2311" width="31.28515625" style="29" customWidth="1"/>
    <col min="2312" max="2312" width="23.140625" style="29" customWidth="1"/>
    <col min="2313" max="2313" width="16.140625" style="29" customWidth="1"/>
    <col min="2314" max="2314" width="6" style="29" customWidth="1"/>
    <col min="2315" max="2315" width="23.42578125" style="29" customWidth="1"/>
    <col min="2316" max="2316" width="6" style="29" customWidth="1"/>
    <col min="2317" max="2317" width="19.5703125" style="29" customWidth="1"/>
    <col min="2318" max="2318" width="2.140625" style="29" customWidth="1"/>
    <col min="2319" max="2319" width="3.42578125" style="29" customWidth="1"/>
    <col min="2320" max="2320" width="8.5703125" style="29" customWidth="1"/>
    <col min="2321" max="2321" width="9.85546875" style="29" customWidth="1"/>
    <col min="2322" max="2326" width="8.5703125" style="29" customWidth="1"/>
    <col min="2327" max="2561" width="12.42578125" style="29"/>
    <col min="2562" max="2562" width="29.42578125" style="29" customWidth="1"/>
    <col min="2563" max="2563" width="26.5703125" style="29" customWidth="1"/>
    <col min="2564" max="2564" width="24.28515625" style="29" customWidth="1"/>
    <col min="2565" max="2565" width="22" style="29" customWidth="1"/>
    <col min="2566" max="2566" width="30.140625" style="29" customWidth="1"/>
    <col min="2567" max="2567" width="31.28515625" style="29" customWidth="1"/>
    <col min="2568" max="2568" width="23.140625" style="29" customWidth="1"/>
    <col min="2569" max="2569" width="16.140625" style="29" customWidth="1"/>
    <col min="2570" max="2570" width="6" style="29" customWidth="1"/>
    <col min="2571" max="2571" width="23.42578125" style="29" customWidth="1"/>
    <col min="2572" max="2572" width="6" style="29" customWidth="1"/>
    <col min="2573" max="2573" width="19.5703125" style="29" customWidth="1"/>
    <col min="2574" max="2574" width="2.140625" style="29" customWidth="1"/>
    <col min="2575" max="2575" width="3.42578125" style="29" customWidth="1"/>
    <col min="2576" max="2576" width="8.5703125" style="29" customWidth="1"/>
    <col min="2577" max="2577" width="9.85546875" style="29" customWidth="1"/>
    <col min="2578" max="2582" width="8.5703125" style="29" customWidth="1"/>
    <col min="2583" max="2817" width="12.42578125" style="29"/>
    <col min="2818" max="2818" width="29.42578125" style="29" customWidth="1"/>
    <col min="2819" max="2819" width="26.5703125" style="29" customWidth="1"/>
    <col min="2820" max="2820" width="24.28515625" style="29" customWidth="1"/>
    <col min="2821" max="2821" width="22" style="29" customWidth="1"/>
    <col min="2822" max="2822" width="30.140625" style="29" customWidth="1"/>
    <col min="2823" max="2823" width="31.28515625" style="29" customWidth="1"/>
    <col min="2824" max="2824" width="23.140625" style="29" customWidth="1"/>
    <col min="2825" max="2825" width="16.140625" style="29" customWidth="1"/>
    <col min="2826" max="2826" width="6" style="29" customWidth="1"/>
    <col min="2827" max="2827" width="23.42578125" style="29" customWidth="1"/>
    <col min="2828" max="2828" width="6" style="29" customWidth="1"/>
    <col min="2829" max="2829" width="19.5703125" style="29" customWidth="1"/>
    <col min="2830" max="2830" width="2.140625" style="29" customWidth="1"/>
    <col min="2831" max="2831" width="3.42578125" style="29" customWidth="1"/>
    <col min="2832" max="2832" width="8.5703125" style="29" customWidth="1"/>
    <col min="2833" max="2833" width="9.85546875" style="29" customWidth="1"/>
    <col min="2834" max="2838" width="8.5703125" style="29" customWidth="1"/>
    <col min="2839" max="3073" width="12.42578125" style="29"/>
    <col min="3074" max="3074" width="29.42578125" style="29" customWidth="1"/>
    <col min="3075" max="3075" width="26.5703125" style="29" customWidth="1"/>
    <col min="3076" max="3076" width="24.28515625" style="29" customWidth="1"/>
    <col min="3077" max="3077" width="22" style="29" customWidth="1"/>
    <col min="3078" max="3078" width="30.140625" style="29" customWidth="1"/>
    <col min="3079" max="3079" width="31.28515625" style="29" customWidth="1"/>
    <col min="3080" max="3080" width="23.140625" style="29" customWidth="1"/>
    <col min="3081" max="3081" width="16.140625" style="29" customWidth="1"/>
    <col min="3082" max="3082" width="6" style="29" customWidth="1"/>
    <col min="3083" max="3083" width="23.42578125" style="29" customWidth="1"/>
    <col min="3084" max="3084" width="6" style="29" customWidth="1"/>
    <col min="3085" max="3085" width="19.5703125" style="29" customWidth="1"/>
    <col min="3086" max="3086" width="2.140625" style="29" customWidth="1"/>
    <col min="3087" max="3087" width="3.42578125" style="29" customWidth="1"/>
    <col min="3088" max="3088" width="8.5703125" style="29" customWidth="1"/>
    <col min="3089" max="3089" width="9.85546875" style="29" customWidth="1"/>
    <col min="3090" max="3094" width="8.5703125" style="29" customWidth="1"/>
    <col min="3095" max="3329" width="12.42578125" style="29"/>
    <col min="3330" max="3330" width="29.42578125" style="29" customWidth="1"/>
    <col min="3331" max="3331" width="26.5703125" style="29" customWidth="1"/>
    <col min="3332" max="3332" width="24.28515625" style="29" customWidth="1"/>
    <col min="3333" max="3333" width="22" style="29" customWidth="1"/>
    <col min="3334" max="3334" width="30.140625" style="29" customWidth="1"/>
    <col min="3335" max="3335" width="31.28515625" style="29" customWidth="1"/>
    <col min="3336" max="3336" width="23.140625" style="29" customWidth="1"/>
    <col min="3337" max="3337" width="16.140625" style="29" customWidth="1"/>
    <col min="3338" max="3338" width="6" style="29" customWidth="1"/>
    <col min="3339" max="3339" width="23.42578125" style="29" customWidth="1"/>
    <col min="3340" max="3340" width="6" style="29" customWidth="1"/>
    <col min="3341" max="3341" width="19.5703125" style="29" customWidth="1"/>
    <col min="3342" max="3342" width="2.140625" style="29" customWidth="1"/>
    <col min="3343" max="3343" width="3.42578125" style="29" customWidth="1"/>
    <col min="3344" max="3344" width="8.5703125" style="29" customWidth="1"/>
    <col min="3345" max="3345" width="9.85546875" style="29" customWidth="1"/>
    <col min="3346" max="3350" width="8.5703125" style="29" customWidth="1"/>
    <col min="3351" max="3585" width="12.42578125" style="29"/>
    <col min="3586" max="3586" width="29.42578125" style="29" customWidth="1"/>
    <col min="3587" max="3587" width="26.5703125" style="29" customWidth="1"/>
    <col min="3588" max="3588" width="24.28515625" style="29" customWidth="1"/>
    <col min="3589" max="3589" width="22" style="29" customWidth="1"/>
    <col min="3590" max="3590" width="30.140625" style="29" customWidth="1"/>
    <col min="3591" max="3591" width="31.28515625" style="29" customWidth="1"/>
    <col min="3592" max="3592" width="23.140625" style="29" customWidth="1"/>
    <col min="3593" max="3593" width="16.140625" style="29" customWidth="1"/>
    <col min="3594" max="3594" width="6" style="29" customWidth="1"/>
    <col min="3595" max="3595" width="23.42578125" style="29" customWidth="1"/>
    <col min="3596" max="3596" width="6" style="29" customWidth="1"/>
    <col min="3597" max="3597" width="19.5703125" style="29" customWidth="1"/>
    <col min="3598" max="3598" width="2.140625" style="29" customWidth="1"/>
    <col min="3599" max="3599" width="3.42578125" style="29" customWidth="1"/>
    <col min="3600" max="3600" width="8.5703125" style="29" customWidth="1"/>
    <col min="3601" max="3601" width="9.85546875" style="29" customWidth="1"/>
    <col min="3602" max="3606" width="8.5703125" style="29" customWidth="1"/>
    <col min="3607" max="3841" width="12.42578125" style="29"/>
    <col min="3842" max="3842" width="29.42578125" style="29" customWidth="1"/>
    <col min="3843" max="3843" width="26.5703125" style="29" customWidth="1"/>
    <col min="3844" max="3844" width="24.28515625" style="29" customWidth="1"/>
    <col min="3845" max="3845" width="22" style="29" customWidth="1"/>
    <col min="3846" max="3846" width="30.140625" style="29" customWidth="1"/>
    <col min="3847" max="3847" width="31.28515625" style="29" customWidth="1"/>
    <col min="3848" max="3848" width="23.140625" style="29" customWidth="1"/>
    <col min="3849" max="3849" width="16.140625" style="29" customWidth="1"/>
    <col min="3850" max="3850" width="6" style="29" customWidth="1"/>
    <col min="3851" max="3851" width="23.42578125" style="29" customWidth="1"/>
    <col min="3852" max="3852" width="6" style="29" customWidth="1"/>
    <col min="3853" max="3853" width="19.5703125" style="29" customWidth="1"/>
    <col min="3854" max="3854" width="2.140625" style="29" customWidth="1"/>
    <col min="3855" max="3855" width="3.42578125" style="29" customWidth="1"/>
    <col min="3856" max="3856" width="8.5703125" style="29" customWidth="1"/>
    <col min="3857" max="3857" width="9.85546875" style="29" customWidth="1"/>
    <col min="3858" max="3862" width="8.5703125" style="29" customWidth="1"/>
    <col min="3863" max="4097" width="12.42578125" style="29"/>
    <col min="4098" max="4098" width="29.42578125" style="29" customWidth="1"/>
    <col min="4099" max="4099" width="26.5703125" style="29" customWidth="1"/>
    <col min="4100" max="4100" width="24.28515625" style="29" customWidth="1"/>
    <col min="4101" max="4101" width="22" style="29" customWidth="1"/>
    <col min="4102" max="4102" width="30.140625" style="29" customWidth="1"/>
    <col min="4103" max="4103" width="31.28515625" style="29" customWidth="1"/>
    <col min="4104" max="4104" width="23.140625" style="29" customWidth="1"/>
    <col min="4105" max="4105" width="16.140625" style="29" customWidth="1"/>
    <col min="4106" max="4106" width="6" style="29" customWidth="1"/>
    <col min="4107" max="4107" width="23.42578125" style="29" customWidth="1"/>
    <col min="4108" max="4108" width="6" style="29" customWidth="1"/>
    <col min="4109" max="4109" width="19.5703125" style="29" customWidth="1"/>
    <col min="4110" max="4110" width="2.140625" style="29" customWidth="1"/>
    <col min="4111" max="4111" width="3.42578125" style="29" customWidth="1"/>
    <col min="4112" max="4112" width="8.5703125" style="29" customWidth="1"/>
    <col min="4113" max="4113" width="9.85546875" style="29" customWidth="1"/>
    <col min="4114" max="4118" width="8.5703125" style="29" customWidth="1"/>
    <col min="4119" max="4353" width="12.42578125" style="29"/>
    <col min="4354" max="4354" width="29.42578125" style="29" customWidth="1"/>
    <col min="4355" max="4355" width="26.5703125" style="29" customWidth="1"/>
    <col min="4356" max="4356" width="24.28515625" style="29" customWidth="1"/>
    <col min="4357" max="4357" width="22" style="29" customWidth="1"/>
    <col min="4358" max="4358" width="30.140625" style="29" customWidth="1"/>
    <col min="4359" max="4359" width="31.28515625" style="29" customWidth="1"/>
    <col min="4360" max="4360" width="23.140625" style="29" customWidth="1"/>
    <col min="4361" max="4361" width="16.140625" style="29" customWidth="1"/>
    <col min="4362" max="4362" width="6" style="29" customWidth="1"/>
    <col min="4363" max="4363" width="23.42578125" style="29" customWidth="1"/>
    <col min="4364" max="4364" width="6" style="29" customWidth="1"/>
    <col min="4365" max="4365" width="19.5703125" style="29" customWidth="1"/>
    <col min="4366" max="4366" width="2.140625" style="29" customWidth="1"/>
    <col min="4367" max="4367" width="3.42578125" style="29" customWidth="1"/>
    <col min="4368" max="4368" width="8.5703125" style="29" customWidth="1"/>
    <col min="4369" max="4369" width="9.85546875" style="29" customWidth="1"/>
    <col min="4370" max="4374" width="8.5703125" style="29" customWidth="1"/>
    <col min="4375" max="4609" width="12.42578125" style="29"/>
    <col min="4610" max="4610" width="29.42578125" style="29" customWidth="1"/>
    <col min="4611" max="4611" width="26.5703125" style="29" customWidth="1"/>
    <col min="4612" max="4612" width="24.28515625" style="29" customWidth="1"/>
    <col min="4613" max="4613" width="22" style="29" customWidth="1"/>
    <col min="4614" max="4614" width="30.140625" style="29" customWidth="1"/>
    <col min="4615" max="4615" width="31.28515625" style="29" customWidth="1"/>
    <col min="4616" max="4616" width="23.140625" style="29" customWidth="1"/>
    <col min="4617" max="4617" width="16.140625" style="29" customWidth="1"/>
    <col min="4618" max="4618" width="6" style="29" customWidth="1"/>
    <col min="4619" max="4619" width="23.42578125" style="29" customWidth="1"/>
    <col min="4620" max="4620" width="6" style="29" customWidth="1"/>
    <col min="4621" max="4621" width="19.5703125" style="29" customWidth="1"/>
    <col min="4622" max="4622" width="2.140625" style="29" customWidth="1"/>
    <col min="4623" max="4623" width="3.42578125" style="29" customWidth="1"/>
    <col min="4624" max="4624" width="8.5703125" style="29" customWidth="1"/>
    <col min="4625" max="4625" width="9.85546875" style="29" customWidth="1"/>
    <col min="4626" max="4630" width="8.5703125" style="29" customWidth="1"/>
    <col min="4631" max="4865" width="12.42578125" style="29"/>
    <col min="4866" max="4866" width="29.42578125" style="29" customWidth="1"/>
    <col min="4867" max="4867" width="26.5703125" style="29" customWidth="1"/>
    <col min="4868" max="4868" width="24.28515625" style="29" customWidth="1"/>
    <col min="4869" max="4869" width="22" style="29" customWidth="1"/>
    <col min="4870" max="4870" width="30.140625" style="29" customWidth="1"/>
    <col min="4871" max="4871" width="31.28515625" style="29" customWidth="1"/>
    <col min="4872" max="4872" width="23.140625" style="29" customWidth="1"/>
    <col min="4873" max="4873" width="16.140625" style="29" customWidth="1"/>
    <col min="4874" max="4874" width="6" style="29" customWidth="1"/>
    <col min="4875" max="4875" width="23.42578125" style="29" customWidth="1"/>
    <col min="4876" max="4876" width="6" style="29" customWidth="1"/>
    <col min="4877" max="4877" width="19.5703125" style="29" customWidth="1"/>
    <col min="4878" max="4878" width="2.140625" style="29" customWidth="1"/>
    <col min="4879" max="4879" width="3.42578125" style="29" customWidth="1"/>
    <col min="4880" max="4880" width="8.5703125" style="29" customWidth="1"/>
    <col min="4881" max="4881" width="9.85546875" style="29" customWidth="1"/>
    <col min="4882" max="4886" width="8.5703125" style="29" customWidth="1"/>
    <col min="4887" max="5121" width="12.42578125" style="29"/>
    <col min="5122" max="5122" width="29.42578125" style="29" customWidth="1"/>
    <col min="5123" max="5123" width="26.5703125" style="29" customWidth="1"/>
    <col min="5124" max="5124" width="24.28515625" style="29" customWidth="1"/>
    <col min="5125" max="5125" width="22" style="29" customWidth="1"/>
    <col min="5126" max="5126" width="30.140625" style="29" customWidth="1"/>
    <col min="5127" max="5127" width="31.28515625" style="29" customWidth="1"/>
    <col min="5128" max="5128" width="23.140625" style="29" customWidth="1"/>
    <col min="5129" max="5129" width="16.140625" style="29" customWidth="1"/>
    <col min="5130" max="5130" width="6" style="29" customWidth="1"/>
    <col min="5131" max="5131" width="23.42578125" style="29" customWidth="1"/>
    <col min="5132" max="5132" width="6" style="29" customWidth="1"/>
    <col min="5133" max="5133" width="19.5703125" style="29" customWidth="1"/>
    <col min="5134" max="5134" width="2.140625" style="29" customWidth="1"/>
    <col min="5135" max="5135" width="3.42578125" style="29" customWidth="1"/>
    <col min="5136" max="5136" width="8.5703125" style="29" customWidth="1"/>
    <col min="5137" max="5137" width="9.85546875" style="29" customWidth="1"/>
    <col min="5138" max="5142" width="8.5703125" style="29" customWidth="1"/>
    <col min="5143" max="5377" width="12.42578125" style="29"/>
    <col min="5378" max="5378" width="29.42578125" style="29" customWidth="1"/>
    <col min="5379" max="5379" width="26.5703125" style="29" customWidth="1"/>
    <col min="5380" max="5380" width="24.28515625" style="29" customWidth="1"/>
    <col min="5381" max="5381" width="22" style="29" customWidth="1"/>
    <col min="5382" max="5382" width="30.140625" style="29" customWidth="1"/>
    <col min="5383" max="5383" width="31.28515625" style="29" customWidth="1"/>
    <col min="5384" max="5384" width="23.140625" style="29" customWidth="1"/>
    <col min="5385" max="5385" width="16.140625" style="29" customWidth="1"/>
    <col min="5386" max="5386" width="6" style="29" customWidth="1"/>
    <col min="5387" max="5387" width="23.42578125" style="29" customWidth="1"/>
    <col min="5388" max="5388" width="6" style="29" customWidth="1"/>
    <col min="5389" max="5389" width="19.5703125" style="29" customWidth="1"/>
    <col min="5390" max="5390" width="2.140625" style="29" customWidth="1"/>
    <col min="5391" max="5391" width="3.42578125" style="29" customWidth="1"/>
    <col min="5392" max="5392" width="8.5703125" style="29" customWidth="1"/>
    <col min="5393" max="5393" width="9.85546875" style="29" customWidth="1"/>
    <col min="5394" max="5398" width="8.5703125" style="29" customWidth="1"/>
    <col min="5399" max="5633" width="12.42578125" style="29"/>
    <col min="5634" max="5634" width="29.42578125" style="29" customWidth="1"/>
    <col min="5635" max="5635" width="26.5703125" style="29" customWidth="1"/>
    <col min="5636" max="5636" width="24.28515625" style="29" customWidth="1"/>
    <col min="5637" max="5637" width="22" style="29" customWidth="1"/>
    <col min="5638" max="5638" width="30.140625" style="29" customWidth="1"/>
    <col min="5639" max="5639" width="31.28515625" style="29" customWidth="1"/>
    <col min="5640" max="5640" width="23.140625" style="29" customWidth="1"/>
    <col min="5641" max="5641" width="16.140625" style="29" customWidth="1"/>
    <col min="5642" max="5642" width="6" style="29" customWidth="1"/>
    <col min="5643" max="5643" width="23.42578125" style="29" customWidth="1"/>
    <col min="5644" max="5644" width="6" style="29" customWidth="1"/>
    <col min="5645" max="5645" width="19.5703125" style="29" customWidth="1"/>
    <col min="5646" max="5646" width="2.140625" style="29" customWidth="1"/>
    <col min="5647" max="5647" width="3.42578125" style="29" customWidth="1"/>
    <col min="5648" max="5648" width="8.5703125" style="29" customWidth="1"/>
    <col min="5649" max="5649" width="9.85546875" style="29" customWidth="1"/>
    <col min="5650" max="5654" width="8.5703125" style="29" customWidth="1"/>
    <col min="5655" max="5889" width="12.42578125" style="29"/>
    <col min="5890" max="5890" width="29.42578125" style="29" customWidth="1"/>
    <col min="5891" max="5891" width="26.5703125" style="29" customWidth="1"/>
    <col min="5892" max="5892" width="24.28515625" style="29" customWidth="1"/>
    <col min="5893" max="5893" width="22" style="29" customWidth="1"/>
    <col min="5894" max="5894" width="30.140625" style="29" customWidth="1"/>
    <col min="5895" max="5895" width="31.28515625" style="29" customWidth="1"/>
    <col min="5896" max="5896" width="23.140625" style="29" customWidth="1"/>
    <col min="5897" max="5897" width="16.140625" style="29" customWidth="1"/>
    <col min="5898" max="5898" width="6" style="29" customWidth="1"/>
    <col min="5899" max="5899" width="23.42578125" style="29" customWidth="1"/>
    <col min="5900" max="5900" width="6" style="29" customWidth="1"/>
    <col min="5901" max="5901" width="19.5703125" style="29" customWidth="1"/>
    <col min="5902" max="5902" width="2.140625" style="29" customWidth="1"/>
    <col min="5903" max="5903" width="3.42578125" style="29" customWidth="1"/>
    <col min="5904" max="5904" width="8.5703125" style="29" customWidth="1"/>
    <col min="5905" max="5905" width="9.85546875" style="29" customWidth="1"/>
    <col min="5906" max="5910" width="8.5703125" style="29" customWidth="1"/>
    <col min="5911" max="6145" width="12.42578125" style="29"/>
    <col min="6146" max="6146" width="29.42578125" style="29" customWidth="1"/>
    <col min="6147" max="6147" width="26.5703125" style="29" customWidth="1"/>
    <col min="6148" max="6148" width="24.28515625" style="29" customWidth="1"/>
    <col min="6149" max="6149" width="22" style="29" customWidth="1"/>
    <col min="6150" max="6150" width="30.140625" style="29" customWidth="1"/>
    <col min="6151" max="6151" width="31.28515625" style="29" customWidth="1"/>
    <col min="6152" max="6152" width="23.140625" style="29" customWidth="1"/>
    <col min="6153" max="6153" width="16.140625" style="29" customWidth="1"/>
    <col min="6154" max="6154" width="6" style="29" customWidth="1"/>
    <col min="6155" max="6155" width="23.42578125" style="29" customWidth="1"/>
    <col min="6156" max="6156" width="6" style="29" customWidth="1"/>
    <col min="6157" max="6157" width="19.5703125" style="29" customWidth="1"/>
    <col min="6158" max="6158" width="2.140625" style="29" customWidth="1"/>
    <col min="6159" max="6159" width="3.42578125" style="29" customWidth="1"/>
    <col min="6160" max="6160" width="8.5703125" style="29" customWidth="1"/>
    <col min="6161" max="6161" width="9.85546875" style="29" customWidth="1"/>
    <col min="6162" max="6166" width="8.5703125" style="29" customWidth="1"/>
    <col min="6167" max="6401" width="12.42578125" style="29"/>
    <col min="6402" max="6402" width="29.42578125" style="29" customWidth="1"/>
    <col min="6403" max="6403" width="26.5703125" style="29" customWidth="1"/>
    <col min="6404" max="6404" width="24.28515625" style="29" customWidth="1"/>
    <col min="6405" max="6405" width="22" style="29" customWidth="1"/>
    <col min="6406" max="6406" width="30.140625" style="29" customWidth="1"/>
    <col min="6407" max="6407" width="31.28515625" style="29" customWidth="1"/>
    <col min="6408" max="6408" width="23.140625" style="29" customWidth="1"/>
    <col min="6409" max="6409" width="16.140625" style="29" customWidth="1"/>
    <col min="6410" max="6410" width="6" style="29" customWidth="1"/>
    <col min="6411" max="6411" width="23.42578125" style="29" customWidth="1"/>
    <col min="6412" max="6412" width="6" style="29" customWidth="1"/>
    <col min="6413" max="6413" width="19.5703125" style="29" customWidth="1"/>
    <col min="6414" max="6414" width="2.140625" style="29" customWidth="1"/>
    <col min="6415" max="6415" width="3.42578125" style="29" customWidth="1"/>
    <col min="6416" max="6416" width="8.5703125" style="29" customWidth="1"/>
    <col min="6417" max="6417" width="9.85546875" style="29" customWidth="1"/>
    <col min="6418" max="6422" width="8.5703125" style="29" customWidth="1"/>
    <col min="6423" max="6657" width="12.42578125" style="29"/>
    <col min="6658" max="6658" width="29.42578125" style="29" customWidth="1"/>
    <col min="6659" max="6659" width="26.5703125" style="29" customWidth="1"/>
    <col min="6660" max="6660" width="24.28515625" style="29" customWidth="1"/>
    <col min="6661" max="6661" width="22" style="29" customWidth="1"/>
    <col min="6662" max="6662" width="30.140625" style="29" customWidth="1"/>
    <col min="6663" max="6663" width="31.28515625" style="29" customWidth="1"/>
    <col min="6664" max="6664" width="23.140625" style="29" customWidth="1"/>
    <col min="6665" max="6665" width="16.140625" style="29" customWidth="1"/>
    <col min="6666" max="6666" width="6" style="29" customWidth="1"/>
    <col min="6667" max="6667" width="23.42578125" style="29" customWidth="1"/>
    <col min="6668" max="6668" width="6" style="29" customWidth="1"/>
    <col min="6669" max="6669" width="19.5703125" style="29" customWidth="1"/>
    <col min="6670" max="6670" width="2.140625" style="29" customWidth="1"/>
    <col min="6671" max="6671" width="3.42578125" style="29" customWidth="1"/>
    <col min="6672" max="6672" width="8.5703125" style="29" customWidth="1"/>
    <col min="6673" max="6673" width="9.85546875" style="29" customWidth="1"/>
    <col min="6674" max="6678" width="8.5703125" style="29" customWidth="1"/>
    <col min="6679" max="6913" width="12.42578125" style="29"/>
    <col min="6914" max="6914" width="29.42578125" style="29" customWidth="1"/>
    <col min="6915" max="6915" width="26.5703125" style="29" customWidth="1"/>
    <col min="6916" max="6916" width="24.28515625" style="29" customWidth="1"/>
    <col min="6917" max="6917" width="22" style="29" customWidth="1"/>
    <col min="6918" max="6918" width="30.140625" style="29" customWidth="1"/>
    <col min="6919" max="6919" width="31.28515625" style="29" customWidth="1"/>
    <col min="6920" max="6920" width="23.140625" style="29" customWidth="1"/>
    <col min="6921" max="6921" width="16.140625" style="29" customWidth="1"/>
    <col min="6922" max="6922" width="6" style="29" customWidth="1"/>
    <col min="6923" max="6923" width="23.42578125" style="29" customWidth="1"/>
    <col min="6924" max="6924" width="6" style="29" customWidth="1"/>
    <col min="6925" max="6925" width="19.5703125" style="29" customWidth="1"/>
    <col min="6926" max="6926" width="2.140625" style="29" customWidth="1"/>
    <col min="6927" max="6927" width="3.42578125" style="29" customWidth="1"/>
    <col min="6928" max="6928" width="8.5703125" style="29" customWidth="1"/>
    <col min="6929" max="6929" width="9.85546875" style="29" customWidth="1"/>
    <col min="6930" max="6934" width="8.5703125" style="29" customWidth="1"/>
    <col min="6935" max="7169" width="12.42578125" style="29"/>
    <col min="7170" max="7170" width="29.42578125" style="29" customWidth="1"/>
    <col min="7171" max="7171" width="26.5703125" style="29" customWidth="1"/>
    <col min="7172" max="7172" width="24.28515625" style="29" customWidth="1"/>
    <col min="7173" max="7173" width="22" style="29" customWidth="1"/>
    <col min="7174" max="7174" width="30.140625" style="29" customWidth="1"/>
    <col min="7175" max="7175" width="31.28515625" style="29" customWidth="1"/>
    <col min="7176" max="7176" width="23.140625" style="29" customWidth="1"/>
    <col min="7177" max="7177" width="16.140625" style="29" customWidth="1"/>
    <col min="7178" max="7178" width="6" style="29" customWidth="1"/>
    <col min="7179" max="7179" width="23.42578125" style="29" customWidth="1"/>
    <col min="7180" max="7180" width="6" style="29" customWidth="1"/>
    <col min="7181" max="7181" width="19.5703125" style="29" customWidth="1"/>
    <col min="7182" max="7182" width="2.140625" style="29" customWidth="1"/>
    <col min="7183" max="7183" width="3.42578125" style="29" customWidth="1"/>
    <col min="7184" max="7184" width="8.5703125" style="29" customWidth="1"/>
    <col min="7185" max="7185" width="9.85546875" style="29" customWidth="1"/>
    <col min="7186" max="7190" width="8.5703125" style="29" customWidth="1"/>
    <col min="7191" max="7425" width="12.42578125" style="29"/>
    <col min="7426" max="7426" width="29.42578125" style="29" customWidth="1"/>
    <col min="7427" max="7427" width="26.5703125" style="29" customWidth="1"/>
    <col min="7428" max="7428" width="24.28515625" style="29" customWidth="1"/>
    <col min="7429" max="7429" width="22" style="29" customWidth="1"/>
    <col min="7430" max="7430" width="30.140625" style="29" customWidth="1"/>
    <col min="7431" max="7431" width="31.28515625" style="29" customWidth="1"/>
    <col min="7432" max="7432" width="23.140625" style="29" customWidth="1"/>
    <col min="7433" max="7433" width="16.140625" style="29" customWidth="1"/>
    <col min="7434" max="7434" width="6" style="29" customWidth="1"/>
    <col min="7435" max="7435" width="23.42578125" style="29" customWidth="1"/>
    <col min="7436" max="7436" width="6" style="29" customWidth="1"/>
    <col min="7437" max="7437" width="19.5703125" style="29" customWidth="1"/>
    <col min="7438" max="7438" width="2.140625" style="29" customWidth="1"/>
    <col min="7439" max="7439" width="3.42578125" style="29" customWidth="1"/>
    <col min="7440" max="7440" width="8.5703125" style="29" customWidth="1"/>
    <col min="7441" max="7441" width="9.85546875" style="29" customWidth="1"/>
    <col min="7442" max="7446" width="8.5703125" style="29" customWidth="1"/>
    <col min="7447" max="7681" width="12.42578125" style="29"/>
    <col min="7682" max="7682" width="29.42578125" style="29" customWidth="1"/>
    <col min="7683" max="7683" width="26.5703125" style="29" customWidth="1"/>
    <col min="7684" max="7684" width="24.28515625" style="29" customWidth="1"/>
    <col min="7685" max="7685" width="22" style="29" customWidth="1"/>
    <col min="7686" max="7686" width="30.140625" style="29" customWidth="1"/>
    <col min="7687" max="7687" width="31.28515625" style="29" customWidth="1"/>
    <col min="7688" max="7688" width="23.140625" style="29" customWidth="1"/>
    <col min="7689" max="7689" width="16.140625" style="29" customWidth="1"/>
    <col min="7690" max="7690" width="6" style="29" customWidth="1"/>
    <col min="7691" max="7691" width="23.42578125" style="29" customWidth="1"/>
    <col min="7692" max="7692" width="6" style="29" customWidth="1"/>
    <col min="7693" max="7693" width="19.5703125" style="29" customWidth="1"/>
    <col min="7694" max="7694" width="2.140625" style="29" customWidth="1"/>
    <col min="7695" max="7695" width="3.42578125" style="29" customWidth="1"/>
    <col min="7696" max="7696" width="8.5703125" style="29" customWidth="1"/>
    <col min="7697" max="7697" width="9.85546875" style="29" customWidth="1"/>
    <col min="7698" max="7702" width="8.5703125" style="29" customWidth="1"/>
    <col min="7703" max="7937" width="12.42578125" style="29"/>
    <col min="7938" max="7938" width="29.42578125" style="29" customWidth="1"/>
    <col min="7939" max="7939" width="26.5703125" style="29" customWidth="1"/>
    <col min="7940" max="7940" width="24.28515625" style="29" customWidth="1"/>
    <col min="7941" max="7941" width="22" style="29" customWidth="1"/>
    <col min="7942" max="7942" width="30.140625" style="29" customWidth="1"/>
    <col min="7943" max="7943" width="31.28515625" style="29" customWidth="1"/>
    <col min="7944" max="7944" width="23.140625" style="29" customWidth="1"/>
    <col min="7945" max="7945" width="16.140625" style="29" customWidth="1"/>
    <col min="7946" max="7946" width="6" style="29" customWidth="1"/>
    <col min="7947" max="7947" width="23.42578125" style="29" customWidth="1"/>
    <col min="7948" max="7948" width="6" style="29" customWidth="1"/>
    <col min="7949" max="7949" width="19.5703125" style="29" customWidth="1"/>
    <col min="7950" max="7950" width="2.140625" style="29" customWidth="1"/>
    <col min="7951" max="7951" width="3.42578125" style="29" customWidth="1"/>
    <col min="7952" max="7952" width="8.5703125" style="29" customWidth="1"/>
    <col min="7953" max="7953" width="9.85546875" style="29" customWidth="1"/>
    <col min="7954" max="7958" width="8.5703125" style="29" customWidth="1"/>
    <col min="7959" max="8193" width="12.42578125" style="29"/>
    <col min="8194" max="8194" width="29.42578125" style="29" customWidth="1"/>
    <col min="8195" max="8195" width="26.5703125" style="29" customWidth="1"/>
    <col min="8196" max="8196" width="24.28515625" style="29" customWidth="1"/>
    <col min="8197" max="8197" width="22" style="29" customWidth="1"/>
    <col min="8198" max="8198" width="30.140625" style="29" customWidth="1"/>
    <col min="8199" max="8199" width="31.28515625" style="29" customWidth="1"/>
    <col min="8200" max="8200" width="23.140625" style="29" customWidth="1"/>
    <col min="8201" max="8201" width="16.140625" style="29" customWidth="1"/>
    <col min="8202" max="8202" width="6" style="29" customWidth="1"/>
    <col min="8203" max="8203" width="23.42578125" style="29" customWidth="1"/>
    <col min="8204" max="8204" width="6" style="29" customWidth="1"/>
    <col min="8205" max="8205" width="19.5703125" style="29" customWidth="1"/>
    <col min="8206" max="8206" width="2.140625" style="29" customWidth="1"/>
    <col min="8207" max="8207" width="3.42578125" style="29" customWidth="1"/>
    <col min="8208" max="8208" width="8.5703125" style="29" customWidth="1"/>
    <col min="8209" max="8209" width="9.85546875" style="29" customWidth="1"/>
    <col min="8210" max="8214" width="8.5703125" style="29" customWidth="1"/>
    <col min="8215" max="8449" width="12.42578125" style="29"/>
    <col min="8450" max="8450" width="29.42578125" style="29" customWidth="1"/>
    <col min="8451" max="8451" width="26.5703125" style="29" customWidth="1"/>
    <col min="8452" max="8452" width="24.28515625" style="29" customWidth="1"/>
    <col min="8453" max="8453" width="22" style="29" customWidth="1"/>
    <col min="8454" max="8454" width="30.140625" style="29" customWidth="1"/>
    <col min="8455" max="8455" width="31.28515625" style="29" customWidth="1"/>
    <col min="8456" max="8456" width="23.140625" style="29" customWidth="1"/>
    <col min="8457" max="8457" width="16.140625" style="29" customWidth="1"/>
    <col min="8458" max="8458" width="6" style="29" customWidth="1"/>
    <col min="8459" max="8459" width="23.42578125" style="29" customWidth="1"/>
    <col min="8460" max="8460" width="6" style="29" customWidth="1"/>
    <col min="8461" max="8461" width="19.5703125" style="29" customWidth="1"/>
    <col min="8462" max="8462" width="2.140625" style="29" customWidth="1"/>
    <col min="8463" max="8463" width="3.42578125" style="29" customWidth="1"/>
    <col min="8464" max="8464" width="8.5703125" style="29" customWidth="1"/>
    <col min="8465" max="8465" width="9.85546875" style="29" customWidth="1"/>
    <col min="8466" max="8470" width="8.5703125" style="29" customWidth="1"/>
    <col min="8471" max="8705" width="12.42578125" style="29"/>
    <col min="8706" max="8706" width="29.42578125" style="29" customWidth="1"/>
    <col min="8707" max="8707" width="26.5703125" style="29" customWidth="1"/>
    <col min="8708" max="8708" width="24.28515625" style="29" customWidth="1"/>
    <col min="8709" max="8709" width="22" style="29" customWidth="1"/>
    <col min="8710" max="8710" width="30.140625" style="29" customWidth="1"/>
    <col min="8711" max="8711" width="31.28515625" style="29" customWidth="1"/>
    <col min="8712" max="8712" width="23.140625" style="29" customWidth="1"/>
    <col min="8713" max="8713" width="16.140625" style="29" customWidth="1"/>
    <col min="8714" max="8714" width="6" style="29" customWidth="1"/>
    <col min="8715" max="8715" width="23.42578125" style="29" customWidth="1"/>
    <col min="8716" max="8716" width="6" style="29" customWidth="1"/>
    <col min="8717" max="8717" width="19.5703125" style="29" customWidth="1"/>
    <col min="8718" max="8718" width="2.140625" style="29" customWidth="1"/>
    <col min="8719" max="8719" width="3.42578125" style="29" customWidth="1"/>
    <col min="8720" max="8720" width="8.5703125" style="29" customWidth="1"/>
    <col min="8721" max="8721" width="9.85546875" style="29" customWidth="1"/>
    <col min="8722" max="8726" width="8.5703125" style="29" customWidth="1"/>
    <col min="8727" max="8961" width="12.42578125" style="29"/>
    <col min="8962" max="8962" width="29.42578125" style="29" customWidth="1"/>
    <col min="8963" max="8963" width="26.5703125" style="29" customWidth="1"/>
    <col min="8964" max="8964" width="24.28515625" style="29" customWidth="1"/>
    <col min="8965" max="8965" width="22" style="29" customWidth="1"/>
    <col min="8966" max="8966" width="30.140625" style="29" customWidth="1"/>
    <col min="8967" max="8967" width="31.28515625" style="29" customWidth="1"/>
    <col min="8968" max="8968" width="23.140625" style="29" customWidth="1"/>
    <col min="8969" max="8969" width="16.140625" style="29" customWidth="1"/>
    <col min="8970" max="8970" width="6" style="29" customWidth="1"/>
    <col min="8971" max="8971" width="23.42578125" style="29" customWidth="1"/>
    <col min="8972" max="8972" width="6" style="29" customWidth="1"/>
    <col min="8973" max="8973" width="19.5703125" style="29" customWidth="1"/>
    <col min="8974" max="8974" width="2.140625" style="29" customWidth="1"/>
    <col min="8975" max="8975" width="3.42578125" style="29" customWidth="1"/>
    <col min="8976" max="8976" width="8.5703125" style="29" customWidth="1"/>
    <col min="8977" max="8977" width="9.85546875" style="29" customWidth="1"/>
    <col min="8978" max="8982" width="8.5703125" style="29" customWidth="1"/>
    <col min="8983" max="9217" width="12.42578125" style="29"/>
    <col min="9218" max="9218" width="29.42578125" style="29" customWidth="1"/>
    <col min="9219" max="9219" width="26.5703125" style="29" customWidth="1"/>
    <col min="9220" max="9220" width="24.28515625" style="29" customWidth="1"/>
    <col min="9221" max="9221" width="22" style="29" customWidth="1"/>
    <col min="9222" max="9222" width="30.140625" style="29" customWidth="1"/>
    <col min="9223" max="9223" width="31.28515625" style="29" customWidth="1"/>
    <col min="9224" max="9224" width="23.140625" style="29" customWidth="1"/>
    <col min="9225" max="9225" width="16.140625" style="29" customWidth="1"/>
    <col min="9226" max="9226" width="6" style="29" customWidth="1"/>
    <col min="9227" max="9227" width="23.42578125" style="29" customWidth="1"/>
    <col min="9228" max="9228" width="6" style="29" customWidth="1"/>
    <col min="9229" max="9229" width="19.5703125" style="29" customWidth="1"/>
    <col min="9230" max="9230" width="2.140625" style="29" customWidth="1"/>
    <col min="9231" max="9231" width="3.42578125" style="29" customWidth="1"/>
    <col min="9232" max="9232" width="8.5703125" style="29" customWidth="1"/>
    <col min="9233" max="9233" width="9.85546875" style="29" customWidth="1"/>
    <col min="9234" max="9238" width="8.5703125" style="29" customWidth="1"/>
    <col min="9239" max="9473" width="12.42578125" style="29"/>
    <col min="9474" max="9474" width="29.42578125" style="29" customWidth="1"/>
    <col min="9475" max="9475" width="26.5703125" style="29" customWidth="1"/>
    <col min="9476" max="9476" width="24.28515625" style="29" customWidth="1"/>
    <col min="9477" max="9477" width="22" style="29" customWidth="1"/>
    <col min="9478" max="9478" width="30.140625" style="29" customWidth="1"/>
    <col min="9479" max="9479" width="31.28515625" style="29" customWidth="1"/>
    <col min="9480" max="9480" width="23.140625" style="29" customWidth="1"/>
    <col min="9481" max="9481" width="16.140625" style="29" customWidth="1"/>
    <col min="9482" max="9482" width="6" style="29" customWidth="1"/>
    <col min="9483" max="9483" width="23.42578125" style="29" customWidth="1"/>
    <col min="9484" max="9484" width="6" style="29" customWidth="1"/>
    <col min="9485" max="9485" width="19.5703125" style="29" customWidth="1"/>
    <col min="9486" max="9486" width="2.140625" style="29" customWidth="1"/>
    <col min="9487" max="9487" width="3.42578125" style="29" customWidth="1"/>
    <col min="9488" max="9488" width="8.5703125" style="29" customWidth="1"/>
    <col min="9489" max="9489" width="9.85546875" style="29" customWidth="1"/>
    <col min="9490" max="9494" width="8.5703125" style="29" customWidth="1"/>
    <col min="9495" max="9729" width="12.42578125" style="29"/>
    <col min="9730" max="9730" width="29.42578125" style="29" customWidth="1"/>
    <col min="9731" max="9731" width="26.5703125" style="29" customWidth="1"/>
    <col min="9732" max="9732" width="24.28515625" style="29" customWidth="1"/>
    <col min="9733" max="9733" width="22" style="29" customWidth="1"/>
    <col min="9734" max="9734" width="30.140625" style="29" customWidth="1"/>
    <col min="9735" max="9735" width="31.28515625" style="29" customWidth="1"/>
    <col min="9736" max="9736" width="23.140625" style="29" customWidth="1"/>
    <col min="9737" max="9737" width="16.140625" style="29" customWidth="1"/>
    <col min="9738" max="9738" width="6" style="29" customWidth="1"/>
    <col min="9739" max="9739" width="23.42578125" style="29" customWidth="1"/>
    <col min="9740" max="9740" width="6" style="29" customWidth="1"/>
    <col min="9741" max="9741" width="19.5703125" style="29" customWidth="1"/>
    <col min="9742" max="9742" width="2.140625" style="29" customWidth="1"/>
    <col min="9743" max="9743" width="3.42578125" style="29" customWidth="1"/>
    <col min="9744" max="9744" width="8.5703125" style="29" customWidth="1"/>
    <col min="9745" max="9745" width="9.85546875" style="29" customWidth="1"/>
    <col min="9746" max="9750" width="8.5703125" style="29" customWidth="1"/>
    <col min="9751" max="9985" width="12.42578125" style="29"/>
    <col min="9986" max="9986" width="29.42578125" style="29" customWidth="1"/>
    <col min="9987" max="9987" width="26.5703125" style="29" customWidth="1"/>
    <col min="9988" max="9988" width="24.28515625" style="29" customWidth="1"/>
    <col min="9989" max="9989" width="22" style="29" customWidth="1"/>
    <col min="9990" max="9990" width="30.140625" style="29" customWidth="1"/>
    <col min="9991" max="9991" width="31.28515625" style="29" customWidth="1"/>
    <col min="9992" max="9992" width="23.140625" style="29" customWidth="1"/>
    <col min="9993" max="9993" width="16.140625" style="29" customWidth="1"/>
    <col min="9994" max="9994" width="6" style="29" customWidth="1"/>
    <col min="9995" max="9995" width="23.42578125" style="29" customWidth="1"/>
    <col min="9996" max="9996" width="6" style="29" customWidth="1"/>
    <col min="9997" max="9997" width="19.5703125" style="29" customWidth="1"/>
    <col min="9998" max="9998" width="2.140625" style="29" customWidth="1"/>
    <col min="9999" max="9999" width="3.42578125" style="29" customWidth="1"/>
    <col min="10000" max="10000" width="8.5703125" style="29" customWidth="1"/>
    <col min="10001" max="10001" width="9.85546875" style="29" customWidth="1"/>
    <col min="10002" max="10006" width="8.5703125" style="29" customWidth="1"/>
    <col min="10007" max="10241" width="12.42578125" style="29"/>
    <col min="10242" max="10242" width="29.42578125" style="29" customWidth="1"/>
    <col min="10243" max="10243" width="26.5703125" style="29" customWidth="1"/>
    <col min="10244" max="10244" width="24.28515625" style="29" customWidth="1"/>
    <col min="10245" max="10245" width="22" style="29" customWidth="1"/>
    <col min="10246" max="10246" width="30.140625" style="29" customWidth="1"/>
    <col min="10247" max="10247" width="31.28515625" style="29" customWidth="1"/>
    <col min="10248" max="10248" width="23.140625" style="29" customWidth="1"/>
    <col min="10249" max="10249" width="16.140625" style="29" customWidth="1"/>
    <col min="10250" max="10250" width="6" style="29" customWidth="1"/>
    <col min="10251" max="10251" width="23.42578125" style="29" customWidth="1"/>
    <col min="10252" max="10252" width="6" style="29" customWidth="1"/>
    <col min="10253" max="10253" width="19.5703125" style="29" customWidth="1"/>
    <col min="10254" max="10254" width="2.140625" style="29" customWidth="1"/>
    <col min="10255" max="10255" width="3.42578125" style="29" customWidth="1"/>
    <col min="10256" max="10256" width="8.5703125" style="29" customWidth="1"/>
    <col min="10257" max="10257" width="9.85546875" style="29" customWidth="1"/>
    <col min="10258" max="10262" width="8.5703125" style="29" customWidth="1"/>
    <col min="10263" max="10497" width="12.42578125" style="29"/>
    <col min="10498" max="10498" width="29.42578125" style="29" customWidth="1"/>
    <col min="10499" max="10499" width="26.5703125" style="29" customWidth="1"/>
    <col min="10500" max="10500" width="24.28515625" style="29" customWidth="1"/>
    <col min="10501" max="10501" width="22" style="29" customWidth="1"/>
    <col min="10502" max="10502" width="30.140625" style="29" customWidth="1"/>
    <col min="10503" max="10503" width="31.28515625" style="29" customWidth="1"/>
    <col min="10504" max="10504" width="23.140625" style="29" customWidth="1"/>
    <col min="10505" max="10505" width="16.140625" style="29" customWidth="1"/>
    <col min="10506" max="10506" width="6" style="29" customWidth="1"/>
    <col min="10507" max="10507" width="23.42578125" style="29" customWidth="1"/>
    <col min="10508" max="10508" width="6" style="29" customWidth="1"/>
    <col min="10509" max="10509" width="19.5703125" style="29" customWidth="1"/>
    <col min="10510" max="10510" width="2.140625" style="29" customWidth="1"/>
    <col min="10511" max="10511" width="3.42578125" style="29" customWidth="1"/>
    <col min="10512" max="10512" width="8.5703125" style="29" customWidth="1"/>
    <col min="10513" max="10513" width="9.85546875" style="29" customWidth="1"/>
    <col min="10514" max="10518" width="8.5703125" style="29" customWidth="1"/>
    <col min="10519" max="10753" width="12.42578125" style="29"/>
    <col min="10754" max="10754" width="29.42578125" style="29" customWidth="1"/>
    <col min="10755" max="10755" width="26.5703125" style="29" customWidth="1"/>
    <col min="10756" max="10756" width="24.28515625" style="29" customWidth="1"/>
    <col min="10757" max="10757" width="22" style="29" customWidth="1"/>
    <col min="10758" max="10758" width="30.140625" style="29" customWidth="1"/>
    <col min="10759" max="10759" width="31.28515625" style="29" customWidth="1"/>
    <col min="10760" max="10760" width="23.140625" style="29" customWidth="1"/>
    <col min="10761" max="10761" width="16.140625" style="29" customWidth="1"/>
    <col min="10762" max="10762" width="6" style="29" customWidth="1"/>
    <col min="10763" max="10763" width="23.42578125" style="29" customWidth="1"/>
    <col min="10764" max="10764" width="6" style="29" customWidth="1"/>
    <col min="10765" max="10765" width="19.5703125" style="29" customWidth="1"/>
    <col min="10766" max="10766" width="2.140625" style="29" customWidth="1"/>
    <col min="10767" max="10767" width="3.42578125" style="29" customWidth="1"/>
    <col min="10768" max="10768" width="8.5703125" style="29" customWidth="1"/>
    <col min="10769" max="10769" width="9.85546875" style="29" customWidth="1"/>
    <col min="10770" max="10774" width="8.5703125" style="29" customWidth="1"/>
    <col min="10775" max="11009" width="12.42578125" style="29"/>
    <col min="11010" max="11010" width="29.42578125" style="29" customWidth="1"/>
    <col min="11011" max="11011" width="26.5703125" style="29" customWidth="1"/>
    <col min="11012" max="11012" width="24.28515625" style="29" customWidth="1"/>
    <col min="11013" max="11013" width="22" style="29" customWidth="1"/>
    <col min="11014" max="11014" width="30.140625" style="29" customWidth="1"/>
    <col min="11015" max="11015" width="31.28515625" style="29" customWidth="1"/>
    <col min="11016" max="11016" width="23.140625" style="29" customWidth="1"/>
    <col min="11017" max="11017" width="16.140625" style="29" customWidth="1"/>
    <col min="11018" max="11018" width="6" style="29" customWidth="1"/>
    <col min="11019" max="11019" width="23.42578125" style="29" customWidth="1"/>
    <col min="11020" max="11020" width="6" style="29" customWidth="1"/>
    <col min="11021" max="11021" width="19.5703125" style="29" customWidth="1"/>
    <col min="11022" max="11022" width="2.140625" style="29" customWidth="1"/>
    <col min="11023" max="11023" width="3.42578125" style="29" customWidth="1"/>
    <col min="11024" max="11024" width="8.5703125" style="29" customWidth="1"/>
    <col min="11025" max="11025" width="9.85546875" style="29" customWidth="1"/>
    <col min="11026" max="11030" width="8.5703125" style="29" customWidth="1"/>
    <col min="11031" max="11265" width="12.42578125" style="29"/>
    <col min="11266" max="11266" width="29.42578125" style="29" customWidth="1"/>
    <col min="11267" max="11267" width="26.5703125" style="29" customWidth="1"/>
    <col min="11268" max="11268" width="24.28515625" style="29" customWidth="1"/>
    <col min="11269" max="11269" width="22" style="29" customWidth="1"/>
    <col min="11270" max="11270" width="30.140625" style="29" customWidth="1"/>
    <col min="11271" max="11271" width="31.28515625" style="29" customWidth="1"/>
    <col min="11272" max="11272" width="23.140625" style="29" customWidth="1"/>
    <col min="11273" max="11273" width="16.140625" style="29" customWidth="1"/>
    <col min="11274" max="11274" width="6" style="29" customWidth="1"/>
    <col min="11275" max="11275" width="23.42578125" style="29" customWidth="1"/>
    <col min="11276" max="11276" width="6" style="29" customWidth="1"/>
    <col min="11277" max="11277" width="19.5703125" style="29" customWidth="1"/>
    <col min="11278" max="11278" width="2.140625" style="29" customWidth="1"/>
    <col min="11279" max="11279" width="3.42578125" style="29" customWidth="1"/>
    <col min="11280" max="11280" width="8.5703125" style="29" customWidth="1"/>
    <col min="11281" max="11281" width="9.85546875" style="29" customWidth="1"/>
    <col min="11282" max="11286" width="8.5703125" style="29" customWidth="1"/>
    <col min="11287" max="11521" width="12.42578125" style="29"/>
    <col min="11522" max="11522" width="29.42578125" style="29" customWidth="1"/>
    <col min="11523" max="11523" width="26.5703125" style="29" customWidth="1"/>
    <col min="11524" max="11524" width="24.28515625" style="29" customWidth="1"/>
    <col min="11525" max="11525" width="22" style="29" customWidth="1"/>
    <col min="11526" max="11526" width="30.140625" style="29" customWidth="1"/>
    <col min="11527" max="11527" width="31.28515625" style="29" customWidth="1"/>
    <col min="11528" max="11528" width="23.140625" style="29" customWidth="1"/>
    <col min="11529" max="11529" width="16.140625" style="29" customWidth="1"/>
    <col min="11530" max="11530" width="6" style="29" customWidth="1"/>
    <col min="11531" max="11531" width="23.42578125" style="29" customWidth="1"/>
    <col min="11532" max="11532" width="6" style="29" customWidth="1"/>
    <col min="11533" max="11533" width="19.5703125" style="29" customWidth="1"/>
    <col min="11534" max="11534" width="2.140625" style="29" customWidth="1"/>
    <col min="11535" max="11535" width="3.42578125" style="29" customWidth="1"/>
    <col min="11536" max="11536" width="8.5703125" style="29" customWidth="1"/>
    <col min="11537" max="11537" width="9.85546875" style="29" customWidth="1"/>
    <col min="11538" max="11542" width="8.5703125" style="29" customWidth="1"/>
    <col min="11543" max="11777" width="12.42578125" style="29"/>
    <col min="11778" max="11778" width="29.42578125" style="29" customWidth="1"/>
    <col min="11779" max="11779" width="26.5703125" style="29" customWidth="1"/>
    <col min="11780" max="11780" width="24.28515625" style="29" customWidth="1"/>
    <col min="11781" max="11781" width="22" style="29" customWidth="1"/>
    <col min="11782" max="11782" width="30.140625" style="29" customWidth="1"/>
    <col min="11783" max="11783" width="31.28515625" style="29" customWidth="1"/>
    <col min="11784" max="11784" width="23.140625" style="29" customWidth="1"/>
    <col min="11785" max="11785" width="16.140625" style="29" customWidth="1"/>
    <col min="11786" max="11786" width="6" style="29" customWidth="1"/>
    <col min="11787" max="11787" width="23.42578125" style="29" customWidth="1"/>
    <col min="11788" max="11788" width="6" style="29" customWidth="1"/>
    <col min="11789" max="11789" width="19.5703125" style="29" customWidth="1"/>
    <col min="11790" max="11790" width="2.140625" style="29" customWidth="1"/>
    <col min="11791" max="11791" width="3.42578125" style="29" customWidth="1"/>
    <col min="11792" max="11792" width="8.5703125" style="29" customWidth="1"/>
    <col min="11793" max="11793" width="9.85546875" style="29" customWidth="1"/>
    <col min="11794" max="11798" width="8.5703125" style="29" customWidth="1"/>
    <col min="11799" max="12033" width="12.42578125" style="29"/>
    <col min="12034" max="12034" width="29.42578125" style="29" customWidth="1"/>
    <col min="12035" max="12035" width="26.5703125" style="29" customWidth="1"/>
    <col min="12036" max="12036" width="24.28515625" style="29" customWidth="1"/>
    <col min="12037" max="12037" width="22" style="29" customWidth="1"/>
    <col min="12038" max="12038" width="30.140625" style="29" customWidth="1"/>
    <col min="12039" max="12039" width="31.28515625" style="29" customWidth="1"/>
    <col min="12040" max="12040" width="23.140625" style="29" customWidth="1"/>
    <col min="12041" max="12041" width="16.140625" style="29" customWidth="1"/>
    <col min="12042" max="12042" width="6" style="29" customWidth="1"/>
    <col min="12043" max="12043" width="23.42578125" style="29" customWidth="1"/>
    <col min="12044" max="12044" width="6" style="29" customWidth="1"/>
    <col min="12045" max="12045" width="19.5703125" style="29" customWidth="1"/>
    <col min="12046" max="12046" width="2.140625" style="29" customWidth="1"/>
    <col min="12047" max="12047" width="3.42578125" style="29" customWidth="1"/>
    <col min="12048" max="12048" width="8.5703125" style="29" customWidth="1"/>
    <col min="12049" max="12049" width="9.85546875" style="29" customWidth="1"/>
    <col min="12050" max="12054" width="8.5703125" style="29" customWidth="1"/>
    <col min="12055" max="12289" width="12.42578125" style="29"/>
    <col min="12290" max="12290" width="29.42578125" style="29" customWidth="1"/>
    <col min="12291" max="12291" width="26.5703125" style="29" customWidth="1"/>
    <col min="12292" max="12292" width="24.28515625" style="29" customWidth="1"/>
    <col min="12293" max="12293" width="22" style="29" customWidth="1"/>
    <col min="12294" max="12294" width="30.140625" style="29" customWidth="1"/>
    <col min="12295" max="12295" width="31.28515625" style="29" customWidth="1"/>
    <col min="12296" max="12296" width="23.140625" style="29" customWidth="1"/>
    <col min="12297" max="12297" width="16.140625" style="29" customWidth="1"/>
    <col min="12298" max="12298" width="6" style="29" customWidth="1"/>
    <col min="12299" max="12299" width="23.42578125" style="29" customWidth="1"/>
    <col min="12300" max="12300" width="6" style="29" customWidth="1"/>
    <col min="12301" max="12301" width="19.5703125" style="29" customWidth="1"/>
    <col min="12302" max="12302" width="2.140625" style="29" customWidth="1"/>
    <col min="12303" max="12303" width="3.42578125" style="29" customWidth="1"/>
    <col min="12304" max="12304" width="8.5703125" style="29" customWidth="1"/>
    <col min="12305" max="12305" width="9.85546875" style="29" customWidth="1"/>
    <col min="12306" max="12310" width="8.5703125" style="29" customWidth="1"/>
    <col min="12311" max="12545" width="12.42578125" style="29"/>
    <col min="12546" max="12546" width="29.42578125" style="29" customWidth="1"/>
    <col min="12547" max="12547" width="26.5703125" style="29" customWidth="1"/>
    <col min="12548" max="12548" width="24.28515625" style="29" customWidth="1"/>
    <col min="12549" max="12549" width="22" style="29" customWidth="1"/>
    <col min="12550" max="12550" width="30.140625" style="29" customWidth="1"/>
    <col min="12551" max="12551" width="31.28515625" style="29" customWidth="1"/>
    <col min="12552" max="12552" width="23.140625" style="29" customWidth="1"/>
    <col min="12553" max="12553" width="16.140625" style="29" customWidth="1"/>
    <col min="12554" max="12554" width="6" style="29" customWidth="1"/>
    <col min="12555" max="12555" width="23.42578125" style="29" customWidth="1"/>
    <col min="12556" max="12556" width="6" style="29" customWidth="1"/>
    <col min="12557" max="12557" width="19.5703125" style="29" customWidth="1"/>
    <col min="12558" max="12558" width="2.140625" style="29" customWidth="1"/>
    <col min="12559" max="12559" width="3.42578125" style="29" customWidth="1"/>
    <col min="12560" max="12560" width="8.5703125" style="29" customWidth="1"/>
    <col min="12561" max="12561" width="9.85546875" style="29" customWidth="1"/>
    <col min="12562" max="12566" width="8.5703125" style="29" customWidth="1"/>
    <col min="12567" max="12801" width="12.42578125" style="29"/>
    <col min="12802" max="12802" width="29.42578125" style="29" customWidth="1"/>
    <col min="12803" max="12803" width="26.5703125" style="29" customWidth="1"/>
    <col min="12804" max="12804" width="24.28515625" style="29" customWidth="1"/>
    <col min="12805" max="12805" width="22" style="29" customWidth="1"/>
    <col min="12806" max="12806" width="30.140625" style="29" customWidth="1"/>
    <col min="12807" max="12807" width="31.28515625" style="29" customWidth="1"/>
    <col min="12808" max="12808" width="23.140625" style="29" customWidth="1"/>
    <col min="12809" max="12809" width="16.140625" style="29" customWidth="1"/>
    <col min="12810" max="12810" width="6" style="29" customWidth="1"/>
    <col min="12811" max="12811" width="23.42578125" style="29" customWidth="1"/>
    <col min="12812" max="12812" width="6" style="29" customWidth="1"/>
    <col min="12813" max="12813" width="19.5703125" style="29" customWidth="1"/>
    <col min="12814" max="12814" width="2.140625" style="29" customWidth="1"/>
    <col min="12815" max="12815" width="3.42578125" style="29" customWidth="1"/>
    <col min="12816" max="12816" width="8.5703125" style="29" customWidth="1"/>
    <col min="12817" max="12817" width="9.85546875" style="29" customWidth="1"/>
    <col min="12818" max="12822" width="8.5703125" style="29" customWidth="1"/>
    <col min="12823" max="13057" width="12.42578125" style="29"/>
    <col min="13058" max="13058" width="29.42578125" style="29" customWidth="1"/>
    <col min="13059" max="13059" width="26.5703125" style="29" customWidth="1"/>
    <col min="13060" max="13060" width="24.28515625" style="29" customWidth="1"/>
    <col min="13061" max="13061" width="22" style="29" customWidth="1"/>
    <col min="13062" max="13062" width="30.140625" style="29" customWidth="1"/>
    <col min="13063" max="13063" width="31.28515625" style="29" customWidth="1"/>
    <col min="13064" max="13064" width="23.140625" style="29" customWidth="1"/>
    <col min="13065" max="13065" width="16.140625" style="29" customWidth="1"/>
    <col min="13066" max="13066" width="6" style="29" customWidth="1"/>
    <col min="13067" max="13067" width="23.42578125" style="29" customWidth="1"/>
    <col min="13068" max="13068" width="6" style="29" customWidth="1"/>
    <col min="13069" max="13069" width="19.5703125" style="29" customWidth="1"/>
    <col min="13070" max="13070" width="2.140625" style="29" customWidth="1"/>
    <col min="13071" max="13071" width="3.42578125" style="29" customWidth="1"/>
    <col min="13072" max="13072" width="8.5703125" style="29" customWidth="1"/>
    <col min="13073" max="13073" width="9.85546875" style="29" customWidth="1"/>
    <col min="13074" max="13078" width="8.5703125" style="29" customWidth="1"/>
    <col min="13079" max="13313" width="12.42578125" style="29"/>
    <col min="13314" max="13314" width="29.42578125" style="29" customWidth="1"/>
    <col min="13315" max="13315" width="26.5703125" style="29" customWidth="1"/>
    <col min="13316" max="13316" width="24.28515625" style="29" customWidth="1"/>
    <col min="13317" max="13317" width="22" style="29" customWidth="1"/>
    <col min="13318" max="13318" width="30.140625" style="29" customWidth="1"/>
    <col min="13319" max="13319" width="31.28515625" style="29" customWidth="1"/>
    <col min="13320" max="13320" width="23.140625" style="29" customWidth="1"/>
    <col min="13321" max="13321" width="16.140625" style="29" customWidth="1"/>
    <col min="13322" max="13322" width="6" style="29" customWidth="1"/>
    <col min="13323" max="13323" width="23.42578125" style="29" customWidth="1"/>
    <col min="13324" max="13324" width="6" style="29" customWidth="1"/>
    <col min="13325" max="13325" width="19.5703125" style="29" customWidth="1"/>
    <col min="13326" max="13326" width="2.140625" style="29" customWidth="1"/>
    <col min="13327" max="13327" width="3.42578125" style="29" customWidth="1"/>
    <col min="13328" max="13328" width="8.5703125" style="29" customWidth="1"/>
    <col min="13329" max="13329" width="9.85546875" style="29" customWidth="1"/>
    <col min="13330" max="13334" width="8.5703125" style="29" customWidth="1"/>
    <col min="13335" max="13569" width="12.42578125" style="29"/>
    <col min="13570" max="13570" width="29.42578125" style="29" customWidth="1"/>
    <col min="13571" max="13571" width="26.5703125" style="29" customWidth="1"/>
    <col min="13572" max="13572" width="24.28515625" style="29" customWidth="1"/>
    <col min="13573" max="13573" width="22" style="29" customWidth="1"/>
    <col min="13574" max="13574" width="30.140625" style="29" customWidth="1"/>
    <col min="13575" max="13575" width="31.28515625" style="29" customWidth="1"/>
    <col min="13576" max="13576" width="23.140625" style="29" customWidth="1"/>
    <col min="13577" max="13577" width="16.140625" style="29" customWidth="1"/>
    <col min="13578" max="13578" width="6" style="29" customWidth="1"/>
    <col min="13579" max="13579" width="23.42578125" style="29" customWidth="1"/>
    <col min="13580" max="13580" width="6" style="29" customWidth="1"/>
    <col min="13581" max="13581" width="19.5703125" style="29" customWidth="1"/>
    <col min="13582" max="13582" width="2.140625" style="29" customWidth="1"/>
    <col min="13583" max="13583" width="3.42578125" style="29" customWidth="1"/>
    <col min="13584" max="13584" width="8.5703125" style="29" customWidth="1"/>
    <col min="13585" max="13585" width="9.85546875" style="29" customWidth="1"/>
    <col min="13586" max="13590" width="8.5703125" style="29" customWidth="1"/>
    <col min="13591" max="13825" width="12.42578125" style="29"/>
    <col min="13826" max="13826" width="29.42578125" style="29" customWidth="1"/>
    <col min="13827" max="13827" width="26.5703125" style="29" customWidth="1"/>
    <col min="13828" max="13828" width="24.28515625" style="29" customWidth="1"/>
    <col min="13829" max="13829" width="22" style="29" customWidth="1"/>
    <col min="13830" max="13830" width="30.140625" style="29" customWidth="1"/>
    <col min="13831" max="13831" width="31.28515625" style="29" customWidth="1"/>
    <col min="13832" max="13832" width="23.140625" style="29" customWidth="1"/>
    <col min="13833" max="13833" width="16.140625" style="29" customWidth="1"/>
    <col min="13834" max="13834" width="6" style="29" customWidth="1"/>
    <col min="13835" max="13835" width="23.42578125" style="29" customWidth="1"/>
    <col min="13836" max="13836" width="6" style="29" customWidth="1"/>
    <col min="13837" max="13837" width="19.5703125" style="29" customWidth="1"/>
    <col min="13838" max="13838" width="2.140625" style="29" customWidth="1"/>
    <col min="13839" max="13839" width="3.42578125" style="29" customWidth="1"/>
    <col min="13840" max="13840" width="8.5703125" style="29" customWidth="1"/>
    <col min="13841" max="13841" width="9.85546875" style="29" customWidth="1"/>
    <col min="13842" max="13846" width="8.5703125" style="29" customWidth="1"/>
    <col min="13847" max="14081" width="12.42578125" style="29"/>
    <col min="14082" max="14082" width="29.42578125" style="29" customWidth="1"/>
    <col min="14083" max="14083" width="26.5703125" style="29" customWidth="1"/>
    <col min="14084" max="14084" width="24.28515625" style="29" customWidth="1"/>
    <col min="14085" max="14085" width="22" style="29" customWidth="1"/>
    <col min="14086" max="14086" width="30.140625" style="29" customWidth="1"/>
    <col min="14087" max="14087" width="31.28515625" style="29" customWidth="1"/>
    <col min="14088" max="14088" width="23.140625" style="29" customWidth="1"/>
    <col min="14089" max="14089" width="16.140625" style="29" customWidth="1"/>
    <col min="14090" max="14090" width="6" style="29" customWidth="1"/>
    <col min="14091" max="14091" width="23.42578125" style="29" customWidth="1"/>
    <col min="14092" max="14092" width="6" style="29" customWidth="1"/>
    <col min="14093" max="14093" width="19.5703125" style="29" customWidth="1"/>
    <col min="14094" max="14094" width="2.140625" style="29" customWidth="1"/>
    <col min="14095" max="14095" width="3.42578125" style="29" customWidth="1"/>
    <col min="14096" max="14096" width="8.5703125" style="29" customWidth="1"/>
    <col min="14097" max="14097" width="9.85546875" style="29" customWidth="1"/>
    <col min="14098" max="14102" width="8.5703125" style="29" customWidth="1"/>
    <col min="14103" max="14337" width="12.42578125" style="29"/>
    <col min="14338" max="14338" width="29.42578125" style="29" customWidth="1"/>
    <col min="14339" max="14339" width="26.5703125" style="29" customWidth="1"/>
    <col min="14340" max="14340" width="24.28515625" style="29" customWidth="1"/>
    <col min="14341" max="14341" width="22" style="29" customWidth="1"/>
    <col min="14342" max="14342" width="30.140625" style="29" customWidth="1"/>
    <col min="14343" max="14343" width="31.28515625" style="29" customWidth="1"/>
    <col min="14344" max="14344" width="23.140625" style="29" customWidth="1"/>
    <col min="14345" max="14345" width="16.140625" style="29" customWidth="1"/>
    <col min="14346" max="14346" width="6" style="29" customWidth="1"/>
    <col min="14347" max="14347" width="23.42578125" style="29" customWidth="1"/>
    <col min="14348" max="14348" width="6" style="29" customWidth="1"/>
    <col min="14349" max="14349" width="19.5703125" style="29" customWidth="1"/>
    <col min="14350" max="14350" width="2.140625" style="29" customWidth="1"/>
    <col min="14351" max="14351" width="3.42578125" style="29" customWidth="1"/>
    <col min="14352" max="14352" width="8.5703125" style="29" customWidth="1"/>
    <col min="14353" max="14353" width="9.85546875" style="29" customWidth="1"/>
    <col min="14354" max="14358" width="8.5703125" style="29" customWidth="1"/>
    <col min="14359" max="14593" width="12.42578125" style="29"/>
    <col min="14594" max="14594" width="29.42578125" style="29" customWidth="1"/>
    <col min="14595" max="14595" width="26.5703125" style="29" customWidth="1"/>
    <col min="14596" max="14596" width="24.28515625" style="29" customWidth="1"/>
    <col min="14597" max="14597" width="22" style="29" customWidth="1"/>
    <col min="14598" max="14598" width="30.140625" style="29" customWidth="1"/>
    <col min="14599" max="14599" width="31.28515625" style="29" customWidth="1"/>
    <col min="14600" max="14600" width="23.140625" style="29" customWidth="1"/>
    <col min="14601" max="14601" width="16.140625" style="29" customWidth="1"/>
    <col min="14602" max="14602" width="6" style="29" customWidth="1"/>
    <col min="14603" max="14603" width="23.42578125" style="29" customWidth="1"/>
    <col min="14604" max="14604" width="6" style="29" customWidth="1"/>
    <col min="14605" max="14605" width="19.5703125" style="29" customWidth="1"/>
    <col min="14606" max="14606" width="2.140625" style="29" customWidth="1"/>
    <col min="14607" max="14607" width="3.42578125" style="29" customWidth="1"/>
    <col min="14608" max="14608" width="8.5703125" style="29" customWidth="1"/>
    <col min="14609" max="14609" width="9.85546875" style="29" customWidth="1"/>
    <col min="14610" max="14614" width="8.5703125" style="29" customWidth="1"/>
    <col min="14615" max="14849" width="12.42578125" style="29"/>
    <col min="14850" max="14850" width="29.42578125" style="29" customWidth="1"/>
    <col min="14851" max="14851" width="26.5703125" style="29" customWidth="1"/>
    <col min="14852" max="14852" width="24.28515625" style="29" customWidth="1"/>
    <col min="14853" max="14853" width="22" style="29" customWidth="1"/>
    <col min="14854" max="14854" width="30.140625" style="29" customWidth="1"/>
    <col min="14855" max="14855" width="31.28515625" style="29" customWidth="1"/>
    <col min="14856" max="14856" width="23.140625" style="29" customWidth="1"/>
    <col min="14857" max="14857" width="16.140625" style="29" customWidth="1"/>
    <col min="14858" max="14858" width="6" style="29" customWidth="1"/>
    <col min="14859" max="14859" width="23.42578125" style="29" customWidth="1"/>
    <col min="14860" max="14860" width="6" style="29" customWidth="1"/>
    <col min="14861" max="14861" width="19.5703125" style="29" customWidth="1"/>
    <col min="14862" max="14862" width="2.140625" style="29" customWidth="1"/>
    <col min="14863" max="14863" width="3.42578125" style="29" customWidth="1"/>
    <col min="14864" max="14864" width="8.5703125" style="29" customWidth="1"/>
    <col min="14865" max="14865" width="9.85546875" style="29" customWidth="1"/>
    <col min="14866" max="14870" width="8.5703125" style="29" customWidth="1"/>
    <col min="14871" max="15105" width="12.42578125" style="29"/>
    <col min="15106" max="15106" width="29.42578125" style="29" customWidth="1"/>
    <col min="15107" max="15107" width="26.5703125" style="29" customWidth="1"/>
    <col min="15108" max="15108" width="24.28515625" style="29" customWidth="1"/>
    <col min="15109" max="15109" width="22" style="29" customWidth="1"/>
    <col min="15110" max="15110" width="30.140625" style="29" customWidth="1"/>
    <col min="15111" max="15111" width="31.28515625" style="29" customWidth="1"/>
    <col min="15112" max="15112" width="23.140625" style="29" customWidth="1"/>
    <col min="15113" max="15113" width="16.140625" style="29" customWidth="1"/>
    <col min="15114" max="15114" width="6" style="29" customWidth="1"/>
    <col min="15115" max="15115" width="23.42578125" style="29" customWidth="1"/>
    <col min="15116" max="15116" width="6" style="29" customWidth="1"/>
    <col min="15117" max="15117" width="19.5703125" style="29" customWidth="1"/>
    <col min="15118" max="15118" width="2.140625" style="29" customWidth="1"/>
    <col min="15119" max="15119" width="3.42578125" style="29" customWidth="1"/>
    <col min="15120" max="15120" width="8.5703125" style="29" customWidth="1"/>
    <col min="15121" max="15121" width="9.85546875" style="29" customWidth="1"/>
    <col min="15122" max="15126" width="8.5703125" style="29" customWidth="1"/>
    <col min="15127" max="15361" width="12.42578125" style="29"/>
    <col min="15362" max="15362" width="29.42578125" style="29" customWidth="1"/>
    <col min="15363" max="15363" width="26.5703125" style="29" customWidth="1"/>
    <col min="15364" max="15364" width="24.28515625" style="29" customWidth="1"/>
    <col min="15365" max="15365" width="22" style="29" customWidth="1"/>
    <col min="15366" max="15366" width="30.140625" style="29" customWidth="1"/>
    <col min="15367" max="15367" width="31.28515625" style="29" customWidth="1"/>
    <col min="15368" max="15368" width="23.140625" style="29" customWidth="1"/>
    <col min="15369" max="15369" width="16.140625" style="29" customWidth="1"/>
    <col min="15370" max="15370" width="6" style="29" customWidth="1"/>
    <col min="15371" max="15371" width="23.42578125" style="29" customWidth="1"/>
    <col min="15372" max="15372" width="6" style="29" customWidth="1"/>
    <col min="15373" max="15373" width="19.5703125" style="29" customWidth="1"/>
    <col min="15374" max="15374" width="2.140625" style="29" customWidth="1"/>
    <col min="15375" max="15375" width="3.42578125" style="29" customWidth="1"/>
    <col min="15376" max="15376" width="8.5703125" style="29" customWidth="1"/>
    <col min="15377" max="15377" width="9.85546875" style="29" customWidth="1"/>
    <col min="15378" max="15382" width="8.5703125" style="29" customWidth="1"/>
    <col min="15383" max="15617" width="12.42578125" style="29"/>
    <col min="15618" max="15618" width="29.42578125" style="29" customWidth="1"/>
    <col min="15619" max="15619" width="26.5703125" style="29" customWidth="1"/>
    <col min="15620" max="15620" width="24.28515625" style="29" customWidth="1"/>
    <col min="15621" max="15621" width="22" style="29" customWidth="1"/>
    <col min="15622" max="15622" width="30.140625" style="29" customWidth="1"/>
    <col min="15623" max="15623" width="31.28515625" style="29" customWidth="1"/>
    <col min="15624" max="15624" width="23.140625" style="29" customWidth="1"/>
    <col min="15625" max="15625" width="16.140625" style="29" customWidth="1"/>
    <col min="15626" max="15626" width="6" style="29" customWidth="1"/>
    <col min="15627" max="15627" width="23.42578125" style="29" customWidth="1"/>
    <col min="15628" max="15628" width="6" style="29" customWidth="1"/>
    <col min="15629" max="15629" width="19.5703125" style="29" customWidth="1"/>
    <col min="15630" max="15630" width="2.140625" style="29" customWidth="1"/>
    <col min="15631" max="15631" width="3.42578125" style="29" customWidth="1"/>
    <col min="15632" max="15632" width="8.5703125" style="29" customWidth="1"/>
    <col min="15633" max="15633" width="9.85546875" style="29" customWidth="1"/>
    <col min="15634" max="15638" width="8.5703125" style="29" customWidth="1"/>
    <col min="15639" max="15873" width="12.42578125" style="29"/>
    <col min="15874" max="15874" width="29.42578125" style="29" customWidth="1"/>
    <col min="15875" max="15875" width="26.5703125" style="29" customWidth="1"/>
    <col min="15876" max="15876" width="24.28515625" style="29" customWidth="1"/>
    <col min="15877" max="15877" width="22" style="29" customWidth="1"/>
    <col min="15878" max="15878" width="30.140625" style="29" customWidth="1"/>
    <col min="15879" max="15879" width="31.28515625" style="29" customWidth="1"/>
    <col min="15880" max="15880" width="23.140625" style="29" customWidth="1"/>
    <col min="15881" max="15881" width="16.140625" style="29" customWidth="1"/>
    <col min="15882" max="15882" width="6" style="29" customWidth="1"/>
    <col min="15883" max="15883" width="23.42578125" style="29" customWidth="1"/>
    <col min="15884" max="15884" width="6" style="29" customWidth="1"/>
    <col min="15885" max="15885" width="19.5703125" style="29" customWidth="1"/>
    <col min="15886" max="15886" width="2.140625" style="29" customWidth="1"/>
    <col min="15887" max="15887" width="3.42578125" style="29" customWidth="1"/>
    <col min="15888" max="15888" width="8.5703125" style="29" customWidth="1"/>
    <col min="15889" max="15889" width="9.85546875" style="29" customWidth="1"/>
    <col min="15890" max="15894" width="8.5703125" style="29" customWidth="1"/>
    <col min="15895" max="16129" width="12.42578125" style="29"/>
    <col min="16130" max="16130" width="29.42578125" style="29" customWidth="1"/>
    <col min="16131" max="16131" width="26.5703125" style="29" customWidth="1"/>
    <col min="16132" max="16132" width="24.28515625" style="29" customWidth="1"/>
    <col min="16133" max="16133" width="22" style="29" customWidth="1"/>
    <col min="16134" max="16134" width="30.140625" style="29" customWidth="1"/>
    <col min="16135" max="16135" width="31.28515625" style="29" customWidth="1"/>
    <col min="16136" max="16136" width="23.140625" style="29" customWidth="1"/>
    <col min="16137" max="16137" width="16.140625" style="29" customWidth="1"/>
    <col min="16138" max="16138" width="6" style="29" customWidth="1"/>
    <col min="16139" max="16139" width="23.42578125" style="29" customWidth="1"/>
    <col min="16140" max="16140" width="6" style="29" customWidth="1"/>
    <col min="16141" max="16141" width="19.5703125" style="29" customWidth="1"/>
    <col min="16142" max="16142" width="2.140625" style="29" customWidth="1"/>
    <col min="16143" max="16143" width="3.42578125" style="29" customWidth="1"/>
    <col min="16144" max="16144" width="8.5703125" style="29" customWidth="1"/>
    <col min="16145" max="16145" width="9.85546875" style="29" customWidth="1"/>
    <col min="16146" max="16150" width="8.5703125" style="29" customWidth="1"/>
    <col min="16151" max="16384" width="12.42578125" style="29"/>
  </cols>
  <sheetData>
    <row r="1" spans="1:23" ht="15.75">
      <c r="B1" s="101" t="s">
        <v>213</v>
      </c>
      <c r="C1" s="47"/>
      <c r="D1" s="47"/>
      <c r="E1" s="47"/>
      <c r="F1" s="47"/>
      <c r="G1" s="27" t="s">
        <v>663</v>
      </c>
      <c r="H1" s="24"/>
      <c r="I1" s="24"/>
      <c r="U1" s="129"/>
    </row>
    <row r="2" spans="1:23" ht="3" customHeight="1">
      <c r="B2" s="101"/>
      <c r="C2" s="47"/>
      <c r="D2" s="47"/>
      <c r="E2" s="47"/>
      <c r="F2" s="47"/>
      <c r="G2" s="47"/>
      <c r="H2" s="47"/>
      <c r="I2" s="24"/>
      <c r="J2" s="130"/>
      <c r="K2" s="130"/>
      <c r="L2" s="131"/>
      <c r="M2" s="131"/>
      <c r="N2" s="131"/>
      <c r="O2" s="130"/>
      <c r="P2" s="130"/>
      <c r="Q2" s="131"/>
      <c r="R2" s="131"/>
      <c r="S2" s="131"/>
      <c r="T2" s="131"/>
      <c r="U2" s="131"/>
      <c r="V2" s="131"/>
    </row>
    <row r="3" spans="1:23" s="135" customFormat="1" ht="21.75" customHeight="1">
      <c r="B3" s="1106" t="s">
        <v>830</v>
      </c>
      <c r="C3" s="1106"/>
      <c r="D3" s="1106"/>
      <c r="E3" s="1106"/>
      <c r="F3" s="1106"/>
      <c r="G3" s="1106"/>
      <c r="H3" s="132"/>
      <c r="I3" s="133"/>
      <c r="J3" s="134"/>
      <c r="L3" s="134"/>
      <c r="M3" s="136"/>
      <c r="N3" s="134"/>
      <c r="S3" s="134"/>
      <c r="U3" s="134"/>
      <c r="V3" s="134"/>
      <c r="W3" s="134"/>
    </row>
    <row r="4" spans="1:23" s="135" customFormat="1" ht="25.5" customHeight="1">
      <c r="B4" s="1124" t="s">
        <v>417</v>
      </c>
      <c r="C4" s="1124"/>
      <c r="D4" s="1124"/>
      <c r="E4" s="1124"/>
      <c r="F4" s="1124"/>
      <c r="G4" s="1124"/>
      <c r="H4" s="137"/>
      <c r="I4" s="137"/>
      <c r="J4" s="134"/>
      <c r="L4" s="134"/>
      <c r="M4" s="136"/>
      <c r="N4" s="134"/>
      <c r="S4" s="134"/>
      <c r="U4" s="134"/>
      <c r="V4" s="134"/>
      <c r="W4" s="134"/>
    </row>
    <row r="5" spans="1:23" s="135" customFormat="1" ht="14.25" customHeight="1">
      <c r="B5" s="138"/>
      <c r="C5" s="139"/>
      <c r="D5" s="1125"/>
      <c r="E5" s="1125"/>
      <c r="F5" s="1125"/>
      <c r="G5" s="1125"/>
      <c r="H5" s="139"/>
      <c r="I5" s="139"/>
      <c r="J5" s="134"/>
      <c r="L5" s="134"/>
      <c r="M5" s="136"/>
      <c r="N5" s="134"/>
      <c r="S5" s="134"/>
      <c r="U5" s="134"/>
      <c r="V5" s="134"/>
      <c r="W5" s="134"/>
    </row>
    <row r="6" spans="1:23" s="135" customFormat="1" ht="17.25" customHeight="1">
      <c r="B6" s="138"/>
      <c r="C6" s="140"/>
      <c r="D6" s="141"/>
      <c r="E6" s="141"/>
      <c r="F6" s="141"/>
      <c r="G6" s="142"/>
      <c r="H6" s="139"/>
      <c r="I6" s="139"/>
      <c r="J6" s="134"/>
      <c r="L6" s="134"/>
      <c r="M6" s="136"/>
      <c r="N6" s="134"/>
      <c r="S6" s="134"/>
      <c r="U6" s="134"/>
      <c r="V6" s="134"/>
      <c r="W6" s="134"/>
    </row>
    <row r="7" spans="1:23" s="143" customFormat="1" ht="19.5" customHeight="1">
      <c r="B7" s="55" t="s">
        <v>1422</v>
      </c>
      <c r="D7" s="229" t="s">
        <v>1396</v>
      </c>
      <c r="E7" s="144"/>
      <c r="F7" s="144"/>
      <c r="G7" s="145"/>
      <c r="H7" s="47"/>
      <c r="I7" s="146"/>
      <c r="J7" s="147"/>
      <c r="K7" s="148"/>
      <c r="M7" s="149"/>
      <c r="N7" s="149"/>
    </row>
    <row r="8" spans="1:23" s="143" customFormat="1" ht="15.75">
      <c r="B8" s="79"/>
      <c r="C8" s="78"/>
      <c r="D8" s="78"/>
      <c r="E8" s="78"/>
      <c r="F8" s="78"/>
      <c r="G8" s="78"/>
      <c r="H8" s="78"/>
      <c r="I8" s="145"/>
    </row>
    <row r="9" spans="1:23" ht="48" customHeight="1">
      <c r="A9" s="1121" t="s">
        <v>418</v>
      </c>
      <c r="B9" s="1126" t="s">
        <v>214</v>
      </c>
      <c r="C9" s="1121" t="s">
        <v>208</v>
      </c>
      <c r="D9" s="1121" t="s">
        <v>831</v>
      </c>
      <c r="E9" s="1121" t="s">
        <v>832</v>
      </c>
      <c r="F9" s="1121" t="s">
        <v>833</v>
      </c>
      <c r="G9" s="1128" t="s">
        <v>383</v>
      </c>
      <c r="H9" s="1123"/>
      <c r="I9" s="150"/>
    </row>
    <row r="10" spans="1:23" ht="26.25" customHeight="1">
      <c r="A10" s="1122"/>
      <c r="B10" s="1127"/>
      <c r="C10" s="1122"/>
      <c r="D10" s="1122"/>
      <c r="E10" s="1122"/>
      <c r="F10" s="1122"/>
      <c r="G10" s="1129"/>
      <c r="H10" s="1123"/>
      <c r="I10" s="88"/>
    </row>
    <row r="11" spans="1:23" ht="0.75" hidden="1" customHeight="1">
      <c r="A11" s="1122"/>
      <c r="B11" s="1127"/>
      <c r="C11" s="1122"/>
      <c r="D11" s="1122"/>
      <c r="E11" s="1122"/>
      <c r="F11" s="1122"/>
      <c r="G11" s="1129"/>
      <c r="H11" s="88"/>
      <c r="I11" s="150"/>
    </row>
    <row r="12" spans="1:23" ht="16.5" customHeight="1">
      <c r="A12" s="185"/>
      <c r="B12" s="186"/>
      <c r="C12" s="189"/>
      <c r="D12" s="189" t="s">
        <v>209</v>
      </c>
      <c r="E12" s="189" t="s">
        <v>209</v>
      </c>
      <c r="F12" s="189"/>
      <c r="G12" s="192"/>
      <c r="H12" s="88"/>
      <c r="I12" s="150"/>
    </row>
    <row r="13" spans="1:23" ht="20.25" customHeight="1">
      <c r="A13" s="183"/>
      <c r="B13" s="187" t="s">
        <v>1421</v>
      </c>
      <c r="C13" s="190" t="s">
        <v>1419</v>
      </c>
      <c r="D13" s="847">
        <v>832757.34</v>
      </c>
      <c r="E13" s="849">
        <v>0</v>
      </c>
      <c r="F13" s="178"/>
      <c r="G13" s="848" t="s">
        <v>1420</v>
      </c>
      <c r="H13" s="88"/>
      <c r="I13" s="150"/>
    </row>
    <row r="14" spans="1:23" ht="16.5" customHeight="1">
      <c r="A14" s="182"/>
      <c r="B14" s="188"/>
      <c r="C14" s="58"/>
      <c r="D14" s="191"/>
      <c r="E14" s="58"/>
      <c r="F14" s="191"/>
      <c r="G14" s="193"/>
      <c r="H14" s="151"/>
      <c r="I14" s="88"/>
    </row>
    <row r="15" spans="1:23" ht="16.5" customHeight="1">
      <c r="A15" s="182"/>
      <c r="B15" s="188"/>
      <c r="C15" s="191"/>
      <c r="D15" s="191"/>
      <c r="E15" s="58"/>
      <c r="F15" s="191"/>
      <c r="G15" s="193"/>
      <c r="H15" s="151"/>
      <c r="I15" s="88"/>
    </row>
    <row r="16" spans="1:23" ht="16.5" customHeight="1">
      <c r="A16" s="182"/>
      <c r="B16" s="188"/>
      <c r="C16" s="191"/>
      <c r="D16" s="191"/>
      <c r="E16" s="58"/>
      <c r="F16" s="58"/>
      <c r="G16" s="59"/>
      <c r="H16" s="152"/>
      <c r="I16" s="88"/>
    </row>
    <row r="17" spans="1:9" ht="16.5" customHeight="1">
      <c r="A17" s="182"/>
      <c r="B17" s="188"/>
      <c r="C17" s="191"/>
      <c r="D17" s="191"/>
      <c r="E17" s="58"/>
      <c r="F17" s="58"/>
      <c r="G17" s="59"/>
      <c r="H17" s="152"/>
      <c r="I17" s="88"/>
    </row>
    <row r="18" spans="1:9" ht="16.5" customHeight="1">
      <c r="A18" s="182"/>
      <c r="B18" s="188"/>
      <c r="C18" s="191"/>
      <c r="D18" s="191"/>
      <c r="E18" s="191"/>
      <c r="F18" s="191"/>
      <c r="G18" s="193"/>
      <c r="H18" s="151"/>
      <c r="I18" s="88"/>
    </row>
    <row r="19" spans="1:9" ht="16.5" customHeight="1">
      <c r="A19" s="182"/>
      <c r="B19" s="188"/>
      <c r="C19" s="191"/>
      <c r="D19" s="191"/>
      <c r="E19" s="191"/>
      <c r="F19" s="191"/>
      <c r="G19" s="193"/>
      <c r="H19" s="151"/>
      <c r="I19" s="88"/>
    </row>
    <row r="20" spans="1:9" ht="15.75">
      <c r="A20" s="182"/>
      <c r="B20" s="188"/>
      <c r="C20" s="191"/>
      <c r="D20" s="191"/>
      <c r="E20" s="191"/>
      <c r="F20" s="191"/>
      <c r="G20" s="193"/>
      <c r="H20" s="151"/>
      <c r="I20" s="88"/>
    </row>
    <row r="21" spans="1:9" ht="15.75">
      <c r="A21" s="182"/>
      <c r="B21" s="188"/>
      <c r="C21" s="191"/>
      <c r="D21" s="191"/>
      <c r="E21" s="191"/>
      <c r="F21" s="191"/>
      <c r="G21" s="193"/>
      <c r="H21" s="151"/>
      <c r="I21" s="88"/>
    </row>
    <row r="22" spans="1:9" ht="15.75">
      <c r="A22" s="182"/>
      <c r="B22" s="188"/>
      <c r="C22" s="191"/>
      <c r="D22" s="191"/>
      <c r="E22" s="191"/>
      <c r="F22" s="191"/>
      <c r="G22" s="193"/>
      <c r="H22" s="151"/>
      <c r="I22" s="88"/>
    </row>
    <row r="23" spans="1:9" ht="15.75">
      <c r="A23" s="182"/>
      <c r="B23" s="188"/>
      <c r="C23" s="191"/>
      <c r="D23" s="191"/>
      <c r="E23" s="191"/>
      <c r="F23" s="191"/>
      <c r="G23" s="193"/>
      <c r="H23" s="151"/>
      <c r="I23" s="184"/>
    </row>
    <row r="24" spans="1:9" ht="15.75">
      <c r="A24" s="182"/>
      <c r="B24" s="188"/>
      <c r="C24" s="191"/>
      <c r="D24" s="191"/>
      <c r="E24" s="191"/>
      <c r="F24" s="191"/>
      <c r="G24" s="193"/>
      <c r="H24" s="151"/>
      <c r="I24" s="88"/>
    </row>
    <row r="25" spans="1:9" ht="15.75">
      <c r="A25" s="182"/>
      <c r="B25" s="188"/>
      <c r="C25" s="191"/>
      <c r="D25" s="191"/>
      <c r="E25" s="191"/>
      <c r="F25" s="191"/>
      <c r="G25" s="193"/>
      <c r="H25" s="151"/>
      <c r="I25" s="88"/>
    </row>
    <row r="26" spans="1:9" ht="14.25" customHeight="1">
      <c r="B26" s="151"/>
      <c r="C26" s="151"/>
      <c r="D26" s="151"/>
      <c r="E26" s="151"/>
      <c r="F26" s="151"/>
      <c r="G26" s="151"/>
      <c r="H26" s="151"/>
      <c r="I26" s="88"/>
    </row>
    <row r="27" spans="1:9" ht="15.75">
      <c r="B27" s="1117" t="s">
        <v>211</v>
      </c>
      <c r="C27" s="1081"/>
      <c r="D27" s="1081"/>
      <c r="E27" s="151"/>
      <c r="F27" s="151"/>
      <c r="G27" s="151"/>
      <c r="H27" s="151"/>
      <c r="I27" s="24"/>
    </row>
    <row r="28" spans="1:9" ht="18.75" customHeight="1">
      <c r="E28" s="151"/>
      <c r="F28" s="151"/>
      <c r="G28" s="151"/>
      <c r="H28" s="151"/>
      <c r="I28" s="88"/>
    </row>
    <row r="29" spans="1:9" ht="15.75">
      <c r="E29" s="151"/>
      <c r="F29" s="3" t="s">
        <v>288</v>
      </c>
      <c r="G29" s="3"/>
      <c r="H29" s="24"/>
      <c r="I29" s="88"/>
    </row>
    <row r="30" spans="1:9" ht="15.75">
      <c r="B30" s="151"/>
      <c r="C30" s="151"/>
      <c r="D30" s="151"/>
      <c r="E30" s="151"/>
      <c r="F30" s="154" t="s">
        <v>359</v>
      </c>
      <c r="G30" s="12"/>
      <c r="H30" s="24"/>
      <c r="I30" s="24"/>
    </row>
    <row r="31" spans="1:9" ht="15.75">
      <c r="B31" s="151"/>
      <c r="C31" s="151"/>
      <c r="D31" s="151"/>
      <c r="E31" s="151"/>
      <c r="F31" s="3" t="s">
        <v>289</v>
      </c>
      <c r="G31" s="3"/>
      <c r="H31" s="24"/>
      <c r="I31" s="24"/>
    </row>
    <row r="32" spans="1:9" ht="15.75">
      <c r="B32" s="79"/>
      <c r="C32" s="78"/>
      <c r="D32" s="78"/>
      <c r="E32" s="78"/>
      <c r="F32" s="21" t="s">
        <v>152</v>
      </c>
      <c r="G32" s="21"/>
      <c r="H32" s="78"/>
      <c r="I32" s="24"/>
    </row>
    <row r="33" spans="2:9" ht="15.75">
      <c r="B33" s="24"/>
      <c r="C33" s="24"/>
      <c r="D33" s="24"/>
      <c r="E33" s="47"/>
      <c r="F33" s="47"/>
      <c r="G33" s="47"/>
      <c r="H33" s="47"/>
      <c r="I33" s="24"/>
    </row>
    <row r="34" spans="2:9" ht="15.75">
      <c r="B34" s="55" t="s">
        <v>215</v>
      </c>
      <c r="C34" s="47"/>
      <c r="D34" s="47"/>
      <c r="E34" s="47"/>
      <c r="F34" s="24"/>
      <c r="G34" s="24"/>
      <c r="H34" s="47"/>
      <c r="I34" s="24"/>
    </row>
    <row r="35" spans="2:9" ht="15.75">
      <c r="B35" s="55"/>
      <c r="C35" s="47"/>
      <c r="D35" s="47"/>
      <c r="E35" s="47"/>
      <c r="F35" s="24"/>
      <c r="G35" s="24"/>
      <c r="H35" s="47"/>
      <c r="I35" s="24"/>
    </row>
    <row r="36" spans="2:9" ht="15.75">
      <c r="B36" s="55"/>
      <c r="C36" s="47"/>
      <c r="D36" s="47"/>
      <c r="E36" s="47"/>
      <c r="F36" s="24"/>
      <c r="G36" s="24"/>
      <c r="H36" s="47"/>
      <c r="I36" s="24"/>
    </row>
    <row r="37" spans="2:9" ht="15.75">
      <c r="B37" s="24"/>
      <c r="C37" s="24"/>
      <c r="D37" s="24"/>
      <c r="E37" s="24"/>
      <c r="F37" s="24"/>
      <c r="G37" s="24"/>
      <c r="H37" s="24"/>
      <c r="I37" s="24"/>
    </row>
    <row r="38" spans="2:9" ht="15.75">
      <c r="B38" s="111"/>
      <c r="C38" s="111"/>
      <c r="D38" s="111"/>
      <c r="E38" s="111"/>
      <c r="F38" s="111"/>
      <c r="G38" s="111"/>
      <c r="H38" s="153"/>
      <c r="I38" s="153"/>
    </row>
    <row r="39" spans="2:9" ht="15.75">
      <c r="B39" s="111"/>
      <c r="C39" s="111"/>
      <c r="D39" s="111"/>
      <c r="E39" s="111"/>
      <c r="F39" s="111"/>
      <c r="G39" s="111"/>
      <c r="H39" s="153"/>
      <c r="I39" s="153"/>
    </row>
    <row r="40" spans="2:9">
      <c r="B40" s="153"/>
      <c r="C40" s="153"/>
      <c r="D40" s="153"/>
      <c r="E40" s="153"/>
      <c r="F40" s="153"/>
      <c r="G40" s="153"/>
      <c r="H40" s="153"/>
      <c r="I40" s="153"/>
    </row>
    <row r="41" spans="2:9">
      <c r="B41" s="153"/>
      <c r="C41" s="153"/>
      <c r="D41" s="153"/>
      <c r="E41" s="153"/>
      <c r="F41" s="153"/>
      <c r="G41" s="153"/>
      <c r="H41" s="153"/>
      <c r="I41" s="153"/>
    </row>
    <row r="42" spans="2:9">
      <c r="B42" s="153"/>
      <c r="C42" s="153"/>
      <c r="D42" s="153"/>
      <c r="E42" s="153"/>
      <c r="F42" s="153"/>
      <c r="G42" s="153"/>
      <c r="H42" s="153"/>
      <c r="I42" s="153"/>
    </row>
    <row r="43" spans="2:9">
      <c r="B43" s="153"/>
      <c r="C43" s="153"/>
      <c r="D43" s="153"/>
      <c r="E43" s="153"/>
      <c r="F43" s="153"/>
      <c r="G43" s="153"/>
      <c r="H43" s="153"/>
      <c r="I43" s="153"/>
    </row>
  </sheetData>
  <mergeCells count="12">
    <mergeCell ref="A9:A11"/>
    <mergeCell ref="H9:H10"/>
    <mergeCell ref="B27:D27"/>
    <mergeCell ref="B3:G3"/>
    <mergeCell ref="B4:G4"/>
    <mergeCell ref="D5:G5"/>
    <mergeCell ref="B9:B11"/>
    <mergeCell ref="C9:C11"/>
    <mergeCell ref="D9:D11"/>
    <mergeCell ref="E9:E11"/>
    <mergeCell ref="F9:F11"/>
    <mergeCell ref="G9:G11"/>
  </mergeCells>
  <printOptions horizontalCentered="1"/>
  <pageMargins left="0.74803149606299213" right="0.74803149606299213" top="0.94488188976377963" bottom="0.23622047244094491" header="0.51181102362204722" footer="0.51181102362204722"/>
  <pageSetup paperSize="9" scale="80" firstPageNumber="60" orientation="landscape" useFirstPageNumber="1" r:id="rId1"/>
  <headerFooter alignWithMargins="0">
    <oddFooter>&amp;C&amp;10&amp;P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39"/>
  <sheetViews>
    <sheetView topLeftCell="A16" workbookViewId="0">
      <selection sqref="A1:K35"/>
    </sheetView>
  </sheetViews>
  <sheetFormatPr defaultColWidth="8.85546875" defaultRowHeight="15.75"/>
  <cols>
    <col min="1" max="1" width="10.7109375" style="253" customWidth="1"/>
    <col min="2" max="2" width="37.5703125" style="253" customWidth="1"/>
    <col min="3" max="3" width="16" style="254" customWidth="1"/>
    <col min="4" max="4" width="14.42578125" style="254" customWidth="1"/>
    <col min="5" max="5" width="11.5703125" style="254" customWidth="1"/>
    <col min="6" max="6" width="11.7109375" style="254" customWidth="1"/>
    <col min="7" max="7" width="8.42578125" style="254" customWidth="1"/>
    <col min="8" max="8" width="10.28515625" style="254" customWidth="1"/>
    <col min="9" max="9" width="16.85546875" style="253" customWidth="1"/>
    <col min="10" max="10" width="3.28515625" style="253" customWidth="1"/>
    <col min="11" max="16384" width="8.85546875" style="253"/>
  </cols>
  <sheetData>
    <row r="1" spans="1:12">
      <c r="A1" s="263"/>
      <c r="B1" s="263"/>
      <c r="C1" s="264"/>
      <c r="D1" s="264"/>
      <c r="E1" s="264"/>
      <c r="F1" s="264"/>
      <c r="G1" s="264"/>
      <c r="H1" s="264"/>
      <c r="I1" s="263"/>
      <c r="J1" s="263"/>
    </row>
    <row r="2" spans="1:12">
      <c r="A2" s="263"/>
      <c r="B2" s="263"/>
      <c r="C2" s="264"/>
      <c r="D2" s="264"/>
      <c r="E2" s="264"/>
      <c r="F2" s="264"/>
      <c r="G2" s="264"/>
      <c r="H2" s="264"/>
      <c r="I2" s="265" t="s">
        <v>375</v>
      </c>
      <c r="J2" s="263"/>
    </row>
    <row r="3" spans="1:12">
      <c r="A3" s="263"/>
      <c r="B3" s="263"/>
      <c r="C3" s="264"/>
      <c r="D3" s="264"/>
      <c r="E3" s="264"/>
      <c r="F3" s="264"/>
      <c r="G3" s="264"/>
      <c r="H3" s="264"/>
      <c r="I3" s="263"/>
      <c r="J3" s="263"/>
    </row>
    <row r="4" spans="1:12" ht="22.5">
      <c r="A4" s="1132" t="s">
        <v>794</v>
      </c>
      <c r="B4" s="1132"/>
      <c r="C4" s="1132"/>
      <c r="D4" s="1132"/>
      <c r="E4" s="1132"/>
      <c r="F4" s="1132"/>
      <c r="G4" s="1132"/>
      <c r="H4" s="1132"/>
      <c r="I4" s="1132"/>
      <c r="J4" s="263"/>
    </row>
    <row r="5" spans="1:12">
      <c r="A5" s="263"/>
      <c r="B5" s="263"/>
      <c r="C5" s="264"/>
      <c r="D5" s="264"/>
      <c r="E5" s="264"/>
      <c r="F5" s="264"/>
      <c r="G5" s="264"/>
      <c r="H5" s="264"/>
      <c r="I5" s="263"/>
      <c r="J5" s="263"/>
    </row>
    <row r="6" spans="1:12">
      <c r="A6" s="228" t="s">
        <v>1422</v>
      </c>
      <c r="B6" s="263"/>
      <c r="C6" s="1130" t="s">
        <v>1396</v>
      </c>
      <c r="D6" s="1130"/>
      <c r="E6" s="1130"/>
      <c r="F6" s="1130"/>
      <c r="G6" s="1130"/>
      <c r="H6" s="1130"/>
      <c r="I6" s="1130"/>
      <c r="J6" s="1130"/>
      <c r="K6" s="684"/>
      <c r="L6" s="684"/>
    </row>
    <row r="7" spans="1:12">
      <c r="A7" s="263"/>
      <c r="B7" s="263"/>
      <c r="C7" s="264"/>
      <c r="D7" s="264"/>
      <c r="E7" s="264"/>
      <c r="F7" s="264"/>
      <c r="G7" s="264"/>
      <c r="H7" s="264"/>
      <c r="I7" s="263"/>
      <c r="J7" s="263"/>
    </row>
    <row r="8" spans="1:12">
      <c r="A8" s="265" t="s">
        <v>1430</v>
      </c>
      <c r="B8" s="263"/>
      <c r="C8" s="264"/>
      <c r="D8" s="264"/>
      <c r="E8" s="264"/>
      <c r="F8" s="264"/>
      <c r="G8" s="264"/>
      <c r="H8" s="264"/>
      <c r="I8" s="263"/>
      <c r="J8" s="263"/>
    </row>
    <row r="9" spans="1:12" ht="16.5" thickBot="1">
      <c r="A9" s="263"/>
      <c r="B9" s="263"/>
      <c r="C9" s="264"/>
      <c r="D9" s="264"/>
      <c r="E9" s="264"/>
      <c r="F9" s="264"/>
      <c r="G9" s="264"/>
      <c r="H9" s="264"/>
      <c r="I9" s="263"/>
      <c r="J9" s="263"/>
    </row>
    <row r="10" spans="1:12" ht="15.75" customHeight="1" thickBot="1">
      <c r="A10" s="1154" t="s">
        <v>664</v>
      </c>
      <c r="B10" s="1133" t="s">
        <v>834</v>
      </c>
      <c r="C10" s="1134"/>
      <c r="D10" s="1134"/>
      <c r="E10" s="1135"/>
      <c r="F10" s="1136" t="s">
        <v>665</v>
      </c>
      <c r="G10" s="1137"/>
      <c r="H10" s="1138"/>
      <c r="I10" s="1151" t="s">
        <v>1429</v>
      </c>
      <c r="J10" s="263"/>
    </row>
    <row r="11" spans="1:12" ht="15.75" customHeight="1">
      <c r="A11" s="1155"/>
      <c r="B11" s="1145" t="s">
        <v>666</v>
      </c>
      <c r="C11" s="1142" t="s">
        <v>1423</v>
      </c>
      <c r="D11" s="1142" t="s">
        <v>1424</v>
      </c>
      <c r="E11" s="1142" t="s">
        <v>1425</v>
      </c>
      <c r="F11" s="1142" t="s">
        <v>1426</v>
      </c>
      <c r="G11" s="1148" t="s">
        <v>1427</v>
      </c>
      <c r="H11" s="1142" t="s">
        <v>1428</v>
      </c>
      <c r="I11" s="1152"/>
      <c r="J11" s="263"/>
    </row>
    <row r="12" spans="1:12">
      <c r="A12" s="1155"/>
      <c r="B12" s="1146"/>
      <c r="C12" s="1143"/>
      <c r="D12" s="1143"/>
      <c r="E12" s="1143"/>
      <c r="F12" s="1143"/>
      <c r="G12" s="1149"/>
      <c r="H12" s="1143"/>
      <c r="I12" s="1152"/>
      <c r="J12" s="263"/>
      <c r="K12" s="266" t="s">
        <v>33</v>
      </c>
    </row>
    <row r="13" spans="1:12" ht="27" customHeight="1" thickBot="1">
      <c r="A13" s="1156"/>
      <c r="B13" s="1147"/>
      <c r="C13" s="1144"/>
      <c r="D13" s="1144"/>
      <c r="E13" s="1144"/>
      <c r="F13" s="1144"/>
      <c r="G13" s="1150"/>
      <c r="H13" s="1144"/>
      <c r="I13" s="1153"/>
      <c r="J13" s="263"/>
    </row>
    <row r="14" spans="1:12">
      <c r="A14" s="267" t="s">
        <v>667</v>
      </c>
      <c r="B14" s="267" t="s">
        <v>668</v>
      </c>
      <c r="C14" s="268" t="s">
        <v>669</v>
      </c>
      <c r="D14" s="268" t="s">
        <v>670</v>
      </c>
      <c r="E14" s="268" t="s">
        <v>671</v>
      </c>
      <c r="F14" s="1139" t="s">
        <v>672</v>
      </c>
      <c r="G14" s="1140"/>
      <c r="H14" s="1141"/>
      <c r="I14" s="267" t="s">
        <v>673</v>
      </c>
      <c r="J14" s="263"/>
    </row>
    <row r="15" spans="1:12">
      <c r="A15" s="269"/>
      <c r="B15" s="269"/>
      <c r="C15" s="270"/>
      <c r="D15" s="270"/>
      <c r="E15" s="270"/>
      <c r="F15" s="270"/>
      <c r="G15" s="270"/>
      <c r="H15" s="270"/>
      <c r="I15" s="269"/>
      <c r="J15" s="263"/>
    </row>
    <row r="16" spans="1:12">
      <c r="A16" s="269">
        <v>1</v>
      </c>
      <c r="B16" s="269" t="s">
        <v>1431</v>
      </c>
      <c r="C16" s="850">
        <v>0</v>
      </c>
      <c r="D16" s="850">
        <v>0</v>
      </c>
      <c r="E16" s="850">
        <v>0</v>
      </c>
      <c r="F16" s="851" t="s">
        <v>502</v>
      </c>
      <c r="G16" s="851" t="s">
        <v>502</v>
      </c>
      <c r="H16" s="851" t="s">
        <v>502</v>
      </c>
      <c r="I16" s="851" t="s">
        <v>502</v>
      </c>
      <c r="J16" s="263"/>
    </row>
    <row r="17" spans="1:10">
      <c r="A17" s="269">
        <v>2</v>
      </c>
      <c r="B17" s="269" t="s">
        <v>1432</v>
      </c>
      <c r="C17" s="850">
        <v>0</v>
      </c>
      <c r="D17" s="850">
        <v>0</v>
      </c>
      <c r="E17" s="850">
        <v>0</v>
      </c>
      <c r="F17" s="851" t="s">
        <v>502</v>
      </c>
      <c r="G17" s="851" t="s">
        <v>502</v>
      </c>
      <c r="H17" s="851" t="s">
        <v>502</v>
      </c>
      <c r="I17" s="851" t="s">
        <v>502</v>
      </c>
      <c r="J17" s="263"/>
    </row>
    <row r="18" spans="1:10">
      <c r="A18" s="269">
        <v>3</v>
      </c>
      <c r="B18" s="269" t="s">
        <v>1433</v>
      </c>
      <c r="C18" s="850">
        <v>0</v>
      </c>
      <c r="D18" s="850">
        <v>0</v>
      </c>
      <c r="E18" s="850">
        <v>0</v>
      </c>
      <c r="F18" s="851" t="s">
        <v>502</v>
      </c>
      <c r="G18" s="851" t="s">
        <v>502</v>
      </c>
      <c r="H18" s="851" t="s">
        <v>502</v>
      </c>
      <c r="I18" s="851" t="s">
        <v>502</v>
      </c>
      <c r="J18" s="263"/>
    </row>
    <row r="19" spans="1:10">
      <c r="A19" s="269"/>
      <c r="B19" s="269"/>
      <c r="C19" s="270"/>
      <c r="D19" s="270"/>
      <c r="E19" s="270"/>
      <c r="F19" s="270"/>
      <c r="G19" s="270"/>
      <c r="H19" s="270"/>
      <c r="I19" s="269"/>
      <c r="J19" s="263"/>
    </row>
    <row r="20" spans="1:10">
      <c r="A20" s="269"/>
      <c r="B20" s="269"/>
      <c r="C20" s="270"/>
      <c r="D20" s="270"/>
      <c r="E20" s="270"/>
      <c r="F20" s="270"/>
      <c r="G20" s="270"/>
      <c r="H20" s="270"/>
      <c r="I20" s="269"/>
      <c r="J20" s="263"/>
    </row>
    <row r="21" spans="1:10">
      <c r="A21" s="269"/>
      <c r="B21" s="269"/>
      <c r="C21" s="270"/>
      <c r="D21" s="270"/>
      <c r="E21" s="270"/>
      <c r="F21" s="270"/>
      <c r="G21" s="270"/>
      <c r="H21" s="270"/>
      <c r="I21" s="269"/>
      <c r="J21" s="263"/>
    </row>
    <row r="22" spans="1:10">
      <c r="A22" s="269"/>
      <c r="B22" s="269"/>
      <c r="C22" s="270"/>
      <c r="D22" s="270"/>
      <c r="E22" s="270"/>
      <c r="F22" s="270"/>
      <c r="G22" s="270"/>
      <c r="H22" s="270"/>
      <c r="I22" s="269"/>
      <c r="J22" s="263"/>
    </row>
    <row r="23" spans="1:10">
      <c r="A23" s="269"/>
      <c r="B23" s="269"/>
      <c r="C23" s="270"/>
      <c r="D23" s="270"/>
      <c r="E23" s="270"/>
      <c r="F23" s="270"/>
      <c r="G23" s="270"/>
      <c r="H23" s="270"/>
      <c r="I23" s="269"/>
      <c r="J23" s="263"/>
    </row>
    <row r="24" spans="1:10">
      <c r="A24" s="269"/>
      <c r="B24" s="269"/>
      <c r="C24" s="270"/>
      <c r="D24" s="270"/>
      <c r="E24" s="270"/>
      <c r="F24" s="270"/>
      <c r="G24" s="270"/>
      <c r="H24" s="270"/>
      <c r="I24" s="269"/>
      <c r="J24" s="263"/>
    </row>
    <row r="25" spans="1:10">
      <c r="A25" s="269"/>
      <c r="B25" s="269"/>
      <c r="C25" s="270"/>
      <c r="D25" s="270"/>
      <c r="E25" s="270"/>
      <c r="F25" s="270"/>
      <c r="G25" s="270"/>
      <c r="H25" s="270"/>
      <c r="I25" s="269"/>
      <c r="J25" s="263"/>
    </row>
    <row r="26" spans="1:10">
      <c r="A26" s="269"/>
      <c r="B26" s="269"/>
      <c r="C26" s="270"/>
      <c r="D26" s="270"/>
      <c r="E26" s="270"/>
      <c r="F26" s="270"/>
      <c r="G26" s="270"/>
      <c r="H26" s="270"/>
      <c r="I26" s="269"/>
      <c r="J26" s="263"/>
    </row>
    <row r="27" spans="1:10">
      <c r="A27" s="269"/>
      <c r="B27" s="269"/>
      <c r="C27" s="270"/>
      <c r="D27" s="270"/>
      <c r="E27" s="270"/>
      <c r="F27" s="270"/>
      <c r="G27" s="270"/>
      <c r="H27" s="270"/>
      <c r="I27" s="269"/>
      <c r="J27" s="263"/>
    </row>
    <row r="28" spans="1:10">
      <c r="A28" s="263"/>
      <c r="B28" s="263"/>
      <c r="C28" s="264"/>
      <c r="D28" s="264"/>
      <c r="E28" s="264"/>
      <c r="F28" s="264"/>
      <c r="G28" s="264"/>
      <c r="H28" s="264"/>
      <c r="I28" s="263"/>
      <c r="J28" s="263"/>
    </row>
    <row r="29" spans="1:10" s="255" customFormat="1" ht="15">
      <c r="A29" s="256" t="s">
        <v>211</v>
      </c>
      <c r="C29" s="257"/>
      <c r="D29" s="257"/>
      <c r="E29" s="257"/>
      <c r="F29" s="257"/>
      <c r="G29" s="257"/>
      <c r="H29" s="257"/>
    </row>
    <row r="30" spans="1:10" s="255" customFormat="1">
      <c r="C30" s="259"/>
      <c r="D30" s="258"/>
      <c r="E30" s="260"/>
      <c r="F30" s="1131" t="s">
        <v>33</v>
      </c>
      <c r="G30" s="1131"/>
      <c r="H30" s="1131"/>
      <c r="I30" s="1131"/>
    </row>
    <row r="31" spans="1:10" s="255" customFormat="1">
      <c r="C31" s="259"/>
      <c r="D31" s="259"/>
      <c r="E31" s="1113" t="s">
        <v>1395</v>
      </c>
      <c r="F31" s="1113"/>
      <c r="G31" s="1113"/>
      <c r="H31" s="1113"/>
      <c r="I31" s="1113"/>
    </row>
    <row r="32" spans="1:10" s="255" customFormat="1">
      <c r="C32" s="257"/>
      <c r="D32" s="261"/>
      <c r="E32" s="155" t="s">
        <v>359</v>
      </c>
      <c r="F32" s="257"/>
      <c r="G32" s="257"/>
      <c r="H32" s="257"/>
    </row>
    <row r="33" spans="3:8" s="255" customFormat="1">
      <c r="C33" s="257"/>
      <c r="D33" s="262"/>
      <c r="E33" s="3" t="s">
        <v>289</v>
      </c>
      <c r="F33" s="257"/>
      <c r="G33" s="257"/>
      <c r="H33" s="257"/>
    </row>
    <row r="34" spans="3:8" s="255" customFormat="1">
      <c r="C34" s="257"/>
      <c r="D34" s="257"/>
      <c r="E34" s="181" t="s">
        <v>152</v>
      </c>
      <c r="F34" s="257"/>
      <c r="G34" s="257"/>
      <c r="H34" s="257"/>
    </row>
    <row r="35" spans="3:8" s="255" customFormat="1" ht="15">
      <c r="C35" s="257"/>
      <c r="D35" s="257"/>
      <c r="E35" s="257"/>
      <c r="F35" s="257"/>
      <c r="G35" s="257"/>
      <c r="H35" s="257"/>
    </row>
    <row r="36" spans="3:8">
      <c r="D36" s="257"/>
      <c r="E36" s="257"/>
      <c r="F36" s="257"/>
      <c r="G36" s="257"/>
      <c r="H36" s="257"/>
    </row>
    <row r="37" spans="3:8">
      <c r="D37" s="257"/>
      <c r="E37" s="257"/>
      <c r="F37" s="257"/>
      <c r="G37" s="257"/>
      <c r="H37" s="257"/>
    </row>
    <row r="38" spans="3:8">
      <c r="D38" s="257"/>
      <c r="E38" s="257"/>
      <c r="F38" s="257"/>
      <c r="G38" s="257"/>
      <c r="H38" s="257"/>
    </row>
    <row r="39" spans="3:8">
      <c r="D39" s="257"/>
      <c r="E39" s="257"/>
      <c r="F39" s="257"/>
      <c r="G39" s="257"/>
      <c r="H39" s="257"/>
    </row>
  </sheetData>
  <protectedRanges>
    <protectedRange sqref="A30:I31" name="Range1"/>
  </protectedRanges>
  <mergeCells count="16">
    <mergeCell ref="E31:I31"/>
    <mergeCell ref="C6:J6"/>
    <mergeCell ref="F30:I30"/>
    <mergeCell ref="A4:I4"/>
    <mergeCell ref="B10:E10"/>
    <mergeCell ref="F10:H10"/>
    <mergeCell ref="F14:H14"/>
    <mergeCell ref="C11:C13"/>
    <mergeCell ref="B11:B13"/>
    <mergeCell ref="D11:D13"/>
    <mergeCell ref="E11:E13"/>
    <mergeCell ref="F11:F13"/>
    <mergeCell ref="G11:G13"/>
    <mergeCell ref="H11:H13"/>
    <mergeCell ref="I10:I13"/>
    <mergeCell ref="A10:A13"/>
  </mergeCells>
  <printOptions horizontalCentered="1"/>
  <pageMargins left="0.70866141732283472" right="0.27559055118110237" top="0.94488188976377963" bottom="0.35433070866141736" header="0.31496062992125984" footer="0.31496062992125984"/>
  <pageSetup paperSize="9" scale="84" firstPageNumber="49" orientation="landscape" useFirstPageNumber="1" r:id="rId1"/>
  <headerFoot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cols>
    <col min="1" max="1" width="15.7109375" customWidth="1"/>
    <col min="2" max="2" width="50.7109375" customWidth="1"/>
    <col min="3" max="3" width="2.7109375" customWidth="1"/>
    <col min="4" max="13" width="16.7109375" customWidth="1"/>
  </cols>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55"/>
  <sheetViews>
    <sheetView workbookViewId="0">
      <selection sqref="A1:XFD1048576"/>
    </sheetView>
  </sheetViews>
  <sheetFormatPr defaultRowHeight="15"/>
  <cols>
    <col min="1" max="1" width="3.7109375" customWidth="1"/>
    <col min="2" max="3" width="2.7109375" customWidth="1"/>
    <col min="4" max="4" width="13.7109375" customWidth="1"/>
    <col min="5" max="5" width="10.7109375" customWidth="1"/>
    <col min="6" max="6" width="44.7109375" customWidth="1"/>
    <col min="7" max="8" width="2.7109375" customWidth="1"/>
    <col min="9" max="16" width="14.7109375" customWidth="1"/>
    <col min="17" max="17" width="5.7109375" customWidth="1"/>
    <col min="18" max="18" width="10.7109375" customWidth="1"/>
    <col min="19" max="19" width="8.7109375" customWidth="1"/>
    <col min="20" max="20" width="36.7109375" customWidth="1"/>
    <col min="21" max="21" width="15.7109375" customWidth="1"/>
    <col min="22" max="23" width="14.7109375" customWidth="1"/>
    <col min="24" max="24" width="16.7109375" customWidth="1"/>
    <col min="25" max="25" width="50.7109375" customWidth="1"/>
    <col min="26" max="28" width="16.7109375" customWidth="1"/>
    <col min="29" max="30" width="4.7109375" customWidth="1"/>
    <col min="31" max="33" width="16.7109375" customWidth="1"/>
  </cols>
  <sheetData>
    <row r="1" spans="1:33">
      <c r="A1" s="195" t="s">
        <v>856</v>
      </c>
      <c r="B1" s="195" t="s">
        <v>857</v>
      </c>
      <c r="C1" s="195" t="s">
        <v>858</v>
      </c>
      <c r="D1" s="195" t="s">
        <v>859</v>
      </c>
      <c r="E1" s="195" t="s">
        <v>860</v>
      </c>
      <c r="F1" s="195" t="s">
        <v>861</v>
      </c>
      <c r="G1" s="195" t="s">
        <v>862</v>
      </c>
      <c r="H1" s="195" t="s">
        <v>863</v>
      </c>
      <c r="I1" s="195" t="s">
        <v>864</v>
      </c>
      <c r="J1" s="195" t="s">
        <v>865</v>
      </c>
      <c r="K1" s="195" t="s">
        <v>866</v>
      </c>
      <c r="L1" s="195" t="s">
        <v>867</v>
      </c>
      <c r="M1" s="195" t="s">
        <v>868</v>
      </c>
      <c r="N1" s="195" t="s">
        <v>869</v>
      </c>
      <c r="O1" s="195" t="s">
        <v>870</v>
      </c>
      <c r="P1" s="195" t="s">
        <v>871</v>
      </c>
      <c r="Q1" s="316" t="s">
        <v>872</v>
      </c>
      <c r="R1" s="195" t="s">
        <v>873</v>
      </c>
      <c r="S1" s="316" t="s">
        <v>874</v>
      </c>
      <c r="T1" s="195" t="s">
        <v>875</v>
      </c>
      <c r="U1" s="195" t="s">
        <v>876</v>
      </c>
      <c r="V1" s="195" t="s">
        <v>877</v>
      </c>
      <c r="W1" s="195" t="s">
        <v>866</v>
      </c>
      <c r="X1" s="195" t="s">
        <v>878</v>
      </c>
      <c r="Y1" s="195" t="s">
        <v>879</v>
      </c>
      <c r="Z1" s="195" t="s">
        <v>880</v>
      </c>
      <c r="AA1" s="195" t="s">
        <v>881</v>
      </c>
      <c r="AB1" s="316" t="s">
        <v>882</v>
      </c>
      <c r="AC1" s="316" t="s">
        <v>883</v>
      </c>
      <c r="AD1" s="195" t="s">
        <v>884</v>
      </c>
      <c r="AE1" s="195" t="s">
        <v>885</v>
      </c>
      <c r="AF1" s="195" t="s">
        <v>886</v>
      </c>
      <c r="AG1" s="195" t="s">
        <v>887</v>
      </c>
    </row>
    <row r="2" spans="1:33">
      <c r="A2" s="195"/>
      <c r="B2" s="195"/>
      <c r="C2" s="195"/>
      <c r="D2" s="195"/>
      <c r="E2" s="195"/>
      <c r="F2" s="195" t="s">
        <v>888</v>
      </c>
      <c r="G2" s="195"/>
      <c r="H2" s="195"/>
      <c r="I2" s="195"/>
      <c r="J2" s="195"/>
      <c r="K2" s="195"/>
      <c r="L2" s="195"/>
      <c r="M2" s="195"/>
      <c r="N2" s="195"/>
      <c r="O2" s="195"/>
      <c r="P2" s="195"/>
      <c r="Q2" s="316"/>
      <c r="R2" s="195"/>
      <c r="S2" s="316"/>
      <c r="T2" s="195" t="s">
        <v>889</v>
      </c>
      <c r="U2" s="195"/>
      <c r="V2" s="195"/>
      <c r="W2" s="195"/>
      <c r="X2" s="195"/>
      <c r="Y2" s="195"/>
      <c r="Z2" s="195"/>
      <c r="AA2" s="195"/>
      <c r="AB2" s="316"/>
      <c r="AC2" s="316"/>
      <c r="AD2" s="195" t="s">
        <v>890</v>
      </c>
      <c r="AE2" s="195"/>
      <c r="AF2" s="195"/>
      <c r="AG2" s="195"/>
    </row>
    <row r="3" spans="1:33">
      <c r="A3" s="195"/>
      <c r="B3" s="195"/>
      <c r="C3" s="195"/>
      <c r="D3" s="195"/>
      <c r="E3" s="195"/>
      <c r="F3" s="195"/>
      <c r="G3" s="195"/>
      <c r="H3" s="195"/>
      <c r="I3" s="195"/>
      <c r="J3" s="195"/>
      <c r="K3" s="195"/>
      <c r="L3" s="195"/>
      <c r="M3" s="195"/>
      <c r="N3" s="195"/>
      <c r="O3" s="195"/>
      <c r="P3" s="195"/>
      <c r="Q3" s="316"/>
      <c r="R3" s="195"/>
      <c r="S3" s="316"/>
      <c r="T3" s="195" t="s">
        <v>889</v>
      </c>
      <c r="U3" s="195"/>
      <c r="V3" s="195"/>
      <c r="W3" s="195"/>
      <c r="X3" s="195"/>
      <c r="Y3" s="195"/>
      <c r="Z3" s="195"/>
      <c r="AA3" s="195"/>
      <c r="AB3" s="316"/>
      <c r="AC3" s="316"/>
      <c r="AD3" s="195"/>
      <c r="AE3" s="195"/>
      <c r="AF3" s="195"/>
      <c r="AG3" s="195"/>
    </row>
    <row r="4" spans="1:33">
      <c r="A4" s="195"/>
      <c r="B4" s="195"/>
      <c r="C4" s="195"/>
      <c r="D4" s="195"/>
      <c r="E4" s="195"/>
      <c r="F4" s="195"/>
      <c r="G4" s="195"/>
      <c r="H4" s="195"/>
      <c r="I4" s="195"/>
      <c r="J4" s="195"/>
      <c r="K4" s="195"/>
      <c r="L4" s="195"/>
      <c r="M4" s="195"/>
      <c r="N4" s="195"/>
      <c r="O4" s="195"/>
      <c r="P4" s="195"/>
      <c r="Q4" s="316"/>
      <c r="R4" s="195"/>
      <c r="S4" s="316"/>
      <c r="T4" s="195" t="s">
        <v>889</v>
      </c>
      <c r="U4" s="195"/>
      <c r="V4" s="195"/>
      <c r="W4" s="195"/>
      <c r="X4" s="195"/>
      <c r="Y4" s="195"/>
      <c r="Z4" s="195"/>
      <c r="AA4" s="195"/>
      <c r="AB4" s="316"/>
      <c r="AC4" s="316"/>
      <c r="AD4" s="195"/>
      <c r="AE4" s="195"/>
      <c r="AF4" s="195"/>
      <c r="AG4" s="195"/>
    </row>
    <row r="5" spans="1:33">
      <c r="A5" s="195"/>
      <c r="B5" s="195"/>
      <c r="C5" s="195"/>
      <c r="D5" s="195"/>
      <c r="E5" s="195"/>
      <c r="F5" s="195"/>
      <c r="G5" s="195"/>
      <c r="H5" s="195"/>
      <c r="I5" s="195"/>
      <c r="J5" s="195"/>
      <c r="K5" s="195"/>
      <c r="L5" s="195"/>
      <c r="M5" s="195"/>
      <c r="N5" s="195"/>
      <c r="O5" s="195"/>
      <c r="P5" s="195"/>
      <c r="Q5" s="316"/>
      <c r="R5" s="195"/>
      <c r="S5" s="316"/>
      <c r="T5" s="195" t="s">
        <v>889</v>
      </c>
      <c r="U5" s="195"/>
      <c r="V5" s="195"/>
      <c r="W5" s="195"/>
      <c r="X5" s="195"/>
      <c r="Y5" s="195"/>
      <c r="Z5" s="195"/>
      <c r="AA5" s="195"/>
      <c r="AB5" s="316"/>
      <c r="AC5" s="316"/>
      <c r="AD5" s="195"/>
      <c r="AE5" s="195"/>
      <c r="AF5" s="195"/>
      <c r="AG5" s="195"/>
    </row>
    <row r="6" spans="1:33">
      <c r="A6" s="195"/>
      <c r="B6" s="195"/>
      <c r="C6" s="195"/>
      <c r="D6" s="195"/>
      <c r="E6" s="195"/>
      <c r="F6" s="195"/>
      <c r="G6" s="195"/>
      <c r="H6" s="195"/>
      <c r="I6" s="195"/>
      <c r="J6" s="195"/>
      <c r="K6" s="195"/>
      <c r="L6" s="195"/>
      <c r="M6" s="195"/>
      <c r="N6" s="195"/>
      <c r="O6" s="195"/>
      <c r="P6" s="195"/>
      <c r="Q6" s="316"/>
      <c r="R6" s="195"/>
      <c r="S6" s="316"/>
      <c r="T6" s="195" t="s">
        <v>889</v>
      </c>
      <c r="U6" s="195"/>
      <c r="V6" s="195"/>
      <c r="W6" s="195"/>
      <c r="X6" s="195"/>
      <c r="Y6" s="195"/>
      <c r="Z6" s="195"/>
      <c r="AA6" s="195"/>
      <c r="AB6" s="316"/>
      <c r="AC6" s="316"/>
      <c r="AD6" s="195"/>
      <c r="AE6" s="195"/>
      <c r="AF6" s="195"/>
      <c r="AG6" s="195"/>
    </row>
    <row r="7" spans="1:33">
      <c r="A7" s="195"/>
      <c r="B7" s="195"/>
      <c r="C7" s="195"/>
      <c r="D7" s="195"/>
      <c r="E7" s="195"/>
      <c r="F7" s="195"/>
      <c r="G7" s="195"/>
      <c r="H7" s="195"/>
      <c r="I7" s="195"/>
      <c r="J7" s="195"/>
      <c r="K7" s="195"/>
      <c r="L7" s="195"/>
      <c r="M7" s="195"/>
      <c r="N7" s="195"/>
      <c r="O7" s="195"/>
      <c r="P7" s="195"/>
      <c r="Q7" s="316"/>
      <c r="R7" s="195"/>
      <c r="S7" s="316"/>
      <c r="T7" s="195" t="s">
        <v>889</v>
      </c>
      <c r="U7" s="195"/>
      <c r="V7" s="195"/>
      <c r="W7" s="195"/>
      <c r="X7" s="195"/>
      <c r="Y7" s="195"/>
      <c r="Z7" s="195"/>
      <c r="AA7" s="195"/>
      <c r="AB7" s="316"/>
      <c r="AC7" s="316"/>
      <c r="AD7" s="195"/>
      <c r="AE7" s="195"/>
      <c r="AF7" s="195"/>
      <c r="AG7" s="195"/>
    </row>
    <row r="8" spans="1:33">
      <c r="A8" s="195"/>
      <c r="B8" s="195"/>
      <c r="C8" s="195"/>
      <c r="D8" s="195"/>
      <c r="E8" s="195"/>
      <c r="F8" s="195"/>
      <c r="G8" s="195"/>
      <c r="H8" s="195"/>
      <c r="I8" s="195"/>
      <c r="J8" s="195"/>
      <c r="K8" s="195"/>
      <c r="L8" s="195"/>
      <c r="M8" s="195"/>
      <c r="N8" s="195"/>
      <c r="O8" s="195"/>
      <c r="P8" s="195"/>
      <c r="Q8" s="316"/>
      <c r="R8" s="195"/>
      <c r="S8" s="316"/>
      <c r="T8" s="195" t="s">
        <v>889</v>
      </c>
      <c r="U8" s="195"/>
      <c r="V8" s="195"/>
      <c r="W8" s="195"/>
      <c r="X8" s="195"/>
      <c r="Y8" s="195"/>
      <c r="Z8" s="195"/>
      <c r="AA8" s="195"/>
      <c r="AB8" s="316"/>
      <c r="AC8" s="316"/>
      <c r="AD8" s="195"/>
      <c r="AE8" s="195"/>
      <c r="AF8" s="195"/>
      <c r="AG8" s="195"/>
    </row>
    <row r="9" spans="1:33">
      <c r="A9" s="195"/>
      <c r="B9" s="195"/>
      <c r="C9" s="195"/>
      <c r="D9" s="195"/>
      <c r="E9" s="195"/>
      <c r="F9" s="195"/>
      <c r="G9" s="195"/>
      <c r="H9" s="195"/>
      <c r="I9" s="195"/>
      <c r="J9" s="195"/>
      <c r="K9" s="195"/>
      <c r="L9" s="195"/>
      <c r="M9" s="195"/>
      <c r="N9" s="195"/>
      <c r="O9" s="195"/>
      <c r="P9" s="195"/>
      <c r="Q9" s="316"/>
      <c r="R9" s="195"/>
      <c r="S9" s="316"/>
      <c r="T9" s="195" t="s">
        <v>889</v>
      </c>
      <c r="U9" s="195"/>
      <c r="V9" s="195"/>
      <c r="W9" s="195"/>
      <c r="X9" s="195"/>
      <c r="Y9" s="195"/>
      <c r="Z9" s="195"/>
      <c r="AA9" s="195"/>
      <c r="AB9" s="316"/>
      <c r="AC9" s="316"/>
      <c r="AD9" s="195"/>
      <c r="AE9" s="195"/>
      <c r="AF9" s="195"/>
      <c r="AG9" s="195"/>
    </row>
    <row r="10" spans="1:33">
      <c r="A10" s="195"/>
      <c r="B10" s="195"/>
      <c r="C10" s="195"/>
      <c r="D10" s="195"/>
      <c r="E10" s="195"/>
      <c r="F10" s="195" t="s">
        <v>891</v>
      </c>
      <c r="G10" s="195"/>
      <c r="H10" s="195"/>
      <c r="I10" s="195"/>
      <c r="J10" s="195"/>
      <c r="K10" s="195"/>
      <c r="L10" s="195"/>
      <c r="M10" s="195"/>
      <c r="N10" s="195"/>
      <c r="O10" s="195"/>
      <c r="P10" s="195"/>
      <c r="Q10" s="316"/>
      <c r="R10" s="195"/>
      <c r="S10" s="316"/>
      <c r="T10" s="195" t="s">
        <v>889</v>
      </c>
      <c r="U10" s="195"/>
      <c r="V10" s="195"/>
      <c r="W10" s="195"/>
      <c r="X10" s="195"/>
      <c r="Y10" s="195"/>
      <c r="Z10" s="195"/>
      <c r="AA10" s="195"/>
      <c r="AB10" s="316"/>
      <c r="AC10" s="316"/>
      <c r="AD10" s="195" t="s">
        <v>892</v>
      </c>
      <c r="AE10" s="195"/>
      <c r="AF10" s="195"/>
      <c r="AG10" s="195"/>
    </row>
    <row r="11" spans="1:33">
      <c r="A11" s="195"/>
      <c r="B11" s="195"/>
      <c r="C11" s="195"/>
      <c r="D11" s="195"/>
      <c r="E11" s="195"/>
      <c r="F11" s="195"/>
      <c r="G11" s="195"/>
      <c r="H11" s="195"/>
      <c r="I11" s="195"/>
      <c r="J11" s="195"/>
      <c r="K11" s="195"/>
      <c r="L11" s="195"/>
      <c r="M11" s="195"/>
      <c r="N11" s="195"/>
      <c r="O11" s="195"/>
      <c r="P11" s="195"/>
      <c r="Q11" s="316"/>
      <c r="R11" s="195"/>
      <c r="S11" s="316"/>
      <c r="T11" s="195" t="s">
        <v>889</v>
      </c>
      <c r="U11" s="195"/>
      <c r="V11" s="195"/>
      <c r="W11" s="195"/>
      <c r="X11" s="195"/>
      <c r="Y11" s="195"/>
      <c r="Z11" s="195"/>
      <c r="AA11" s="195"/>
      <c r="AB11" s="316"/>
      <c r="AC11" s="316"/>
      <c r="AD11" s="195" t="s">
        <v>893</v>
      </c>
      <c r="AE11" s="195"/>
      <c r="AF11" s="195"/>
      <c r="AG11" s="195"/>
    </row>
    <row r="12" spans="1:33">
      <c r="A12" s="195"/>
      <c r="B12" s="195"/>
      <c r="C12" s="195"/>
      <c r="D12" s="195"/>
      <c r="E12" s="195"/>
      <c r="F12" s="195"/>
      <c r="G12" s="195"/>
      <c r="H12" s="195"/>
      <c r="I12" s="195"/>
      <c r="J12" s="195"/>
      <c r="K12" s="195"/>
      <c r="L12" s="195"/>
      <c r="M12" s="195"/>
      <c r="N12" s="195"/>
      <c r="O12" s="195"/>
      <c r="P12" s="195"/>
      <c r="Q12" s="316"/>
      <c r="R12" s="195"/>
      <c r="S12" s="316"/>
      <c r="T12" s="195" t="s">
        <v>889</v>
      </c>
      <c r="U12" s="195"/>
      <c r="V12" s="195"/>
      <c r="W12" s="195"/>
      <c r="X12" s="195"/>
      <c r="Y12" s="195"/>
      <c r="Z12" s="195"/>
      <c r="AA12" s="195"/>
      <c r="AB12" s="316"/>
      <c r="AC12" s="316"/>
      <c r="AD12" s="195" t="s">
        <v>894</v>
      </c>
      <c r="AE12" s="195"/>
      <c r="AF12" s="195"/>
      <c r="AG12" s="195"/>
    </row>
    <row r="13" spans="1:33">
      <c r="A13" s="195"/>
      <c r="B13" s="195"/>
      <c r="C13" s="195"/>
      <c r="D13" s="195"/>
      <c r="E13" s="195"/>
      <c r="F13" s="195"/>
      <c r="G13" s="195"/>
      <c r="H13" s="195"/>
      <c r="I13" s="195"/>
      <c r="J13" s="195"/>
      <c r="K13" s="195"/>
      <c r="L13" s="195"/>
      <c r="M13" s="195"/>
      <c r="N13" s="195"/>
      <c r="O13" s="195"/>
      <c r="P13" s="195"/>
      <c r="Q13" s="316"/>
      <c r="R13" s="195"/>
      <c r="S13" s="316"/>
      <c r="T13" s="195" t="s">
        <v>889</v>
      </c>
      <c r="U13" s="195"/>
      <c r="V13" s="195"/>
      <c r="W13" s="195"/>
      <c r="X13" s="195"/>
      <c r="Y13" s="195"/>
      <c r="Z13" s="195"/>
      <c r="AA13" s="195"/>
      <c r="AB13" s="316"/>
      <c r="AC13" s="316"/>
      <c r="AD13" s="195" t="s">
        <v>895</v>
      </c>
      <c r="AE13" s="195"/>
      <c r="AF13" s="195"/>
      <c r="AG13" s="195"/>
    </row>
    <row r="14" spans="1:33">
      <c r="A14" s="195"/>
      <c r="B14" s="195"/>
      <c r="C14" s="195"/>
      <c r="D14" s="195"/>
      <c r="E14" s="195"/>
      <c r="F14" s="195"/>
      <c r="G14" s="195"/>
      <c r="H14" s="195"/>
      <c r="I14" s="195"/>
      <c r="J14" s="195"/>
      <c r="K14" s="195"/>
      <c r="L14" s="195"/>
      <c r="M14" s="195"/>
      <c r="N14" s="195"/>
      <c r="O14" s="195"/>
      <c r="P14" s="195"/>
      <c r="Q14" s="316"/>
      <c r="R14" s="195"/>
      <c r="S14" s="316"/>
      <c r="T14" s="195" t="s">
        <v>889</v>
      </c>
      <c r="U14" s="195"/>
      <c r="V14" s="195"/>
      <c r="W14" s="195"/>
      <c r="X14" s="195"/>
      <c r="Y14" s="195"/>
      <c r="Z14" s="195"/>
      <c r="AA14" s="195"/>
      <c r="AB14" s="316"/>
      <c r="AC14" s="316"/>
      <c r="AD14" s="195" t="s">
        <v>896</v>
      </c>
      <c r="AE14" s="195"/>
      <c r="AF14" s="195"/>
      <c r="AG14" s="195"/>
    </row>
    <row r="15" spans="1:33">
      <c r="A15" s="195"/>
      <c r="B15" s="195"/>
      <c r="C15" s="195"/>
      <c r="D15" s="195"/>
      <c r="E15" s="195"/>
      <c r="F15" s="195"/>
      <c r="G15" s="195"/>
      <c r="H15" s="195"/>
      <c r="I15" s="195"/>
      <c r="J15" s="195"/>
      <c r="K15" s="195"/>
      <c r="L15" s="195"/>
      <c r="M15" s="195"/>
      <c r="N15" s="195"/>
      <c r="O15" s="195"/>
      <c r="P15" s="195"/>
      <c r="Q15" s="316"/>
      <c r="R15" s="195"/>
      <c r="S15" s="316"/>
      <c r="T15" s="195" t="s">
        <v>889</v>
      </c>
      <c r="U15" s="195"/>
      <c r="V15" s="195"/>
      <c r="W15" s="195"/>
      <c r="X15" s="195"/>
      <c r="Y15" s="195"/>
      <c r="Z15" s="195"/>
      <c r="AA15" s="195"/>
      <c r="AB15" s="316"/>
      <c r="AC15" s="316"/>
      <c r="AD15" s="195" t="s">
        <v>897</v>
      </c>
      <c r="AE15" s="195"/>
      <c r="AF15" s="195"/>
      <c r="AG15" s="195"/>
    </row>
    <row r="16" spans="1:33">
      <c r="A16" s="195"/>
      <c r="B16" s="195"/>
      <c r="C16" s="195"/>
      <c r="D16" s="195"/>
      <c r="E16" s="195"/>
      <c r="F16" s="195" t="s">
        <v>898</v>
      </c>
      <c r="G16" s="195" t="s">
        <v>669</v>
      </c>
      <c r="H16" s="195"/>
      <c r="I16" s="195"/>
      <c r="J16" s="195"/>
      <c r="K16" s="195"/>
      <c r="L16" s="195"/>
      <c r="M16" s="195"/>
      <c r="N16" s="195"/>
      <c r="O16" s="195"/>
      <c r="P16" s="195"/>
      <c r="Q16" s="316"/>
      <c r="R16" s="195"/>
      <c r="S16" s="316"/>
      <c r="T16" s="195" t="s">
        <v>889</v>
      </c>
      <c r="U16" s="195"/>
      <c r="V16" s="195"/>
      <c r="W16" s="195"/>
      <c r="X16" s="195"/>
      <c r="Y16" s="195"/>
      <c r="Z16" s="195"/>
      <c r="AA16" s="195"/>
      <c r="AB16" s="316"/>
      <c r="AC16" s="316"/>
      <c r="AD16" s="195" t="s">
        <v>899</v>
      </c>
      <c r="AE16" s="195"/>
      <c r="AF16" s="195"/>
      <c r="AG16" s="195"/>
    </row>
    <row r="17" spans="1:33">
      <c r="A17" s="195"/>
      <c r="B17" s="195"/>
      <c r="C17" s="195"/>
      <c r="D17" s="195"/>
      <c r="E17" s="195"/>
      <c r="F17" s="195" t="s">
        <v>66</v>
      </c>
      <c r="G17" s="195"/>
      <c r="H17" s="195"/>
      <c r="I17" s="195"/>
      <c r="J17" s="195"/>
      <c r="K17" s="195"/>
      <c r="L17" s="195"/>
      <c r="M17" s="195"/>
      <c r="N17" s="195"/>
      <c r="O17" s="195"/>
      <c r="P17" s="195"/>
      <c r="Q17" s="316"/>
      <c r="R17" s="195"/>
      <c r="S17" s="316"/>
      <c r="T17" s="195" t="s">
        <v>889</v>
      </c>
      <c r="U17" s="195"/>
      <c r="V17" s="195"/>
      <c r="W17" s="195"/>
      <c r="X17" s="195"/>
      <c r="Y17" s="195"/>
      <c r="Z17" s="195"/>
      <c r="AA17" s="195"/>
      <c r="AB17" s="316"/>
      <c r="AC17" s="316"/>
      <c r="AD17" s="195" t="s">
        <v>900</v>
      </c>
      <c r="AE17" s="195"/>
      <c r="AF17" s="195"/>
      <c r="AG17" s="195"/>
    </row>
    <row r="18" spans="1:33">
      <c r="A18" s="195" t="s">
        <v>901</v>
      </c>
      <c r="B18" s="195" t="s">
        <v>889</v>
      </c>
      <c r="C18" s="195" t="s">
        <v>902</v>
      </c>
      <c r="D18" s="195" t="s">
        <v>890</v>
      </c>
      <c r="E18" s="195"/>
      <c r="F18" s="195" t="s">
        <v>903</v>
      </c>
      <c r="G18" s="195"/>
      <c r="H18" s="195" t="s">
        <v>904</v>
      </c>
      <c r="I18" s="195">
        <v>3300000</v>
      </c>
      <c r="J18" s="195">
        <v>79200</v>
      </c>
      <c r="K18" s="195">
        <v>0</v>
      </c>
      <c r="L18" s="195">
        <v>3379200</v>
      </c>
      <c r="M18" s="195">
        <v>3379199</v>
      </c>
      <c r="N18" s="195">
        <v>0</v>
      </c>
      <c r="O18" s="195">
        <v>3379199</v>
      </c>
      <c r="P18" s="195">
        <v>1</v>
      </c>
      <c r="Q18" s="316">
        <v>0</v>
      </c>
      <c r="R18" s="195"/>
      <c r="S18" s="316">
        <v>2.4</v>
      </c>
      <c r="T18" s="195" t="s">
        <v>889</v>
      </c>
      <c r="U18" s="195"/>
      <c r="V18" s="195">
        <v>3379199</v>
      </c>
      <c r="W18" s="195">
        <v>0</v>
      </c>
      <c r="X18" s="195">
        <v>0</v>
      </c>
      <c r="Y18" s="195"/>
      <c r="Z18" s="195">
        <v>0</v>
      </c>
      <c r="AA18" s="195">
        <v>0</v>
      </c>
      <c r="AB18" s="316">
        <v>0</v>
      </c>
      <c r="AC18" s="316">
        <v>0</v>
      </c>
      <c r="AD18" s="195" t="s">
        <v>905</v>
      </c>
      <c r="AE18" s="195"/>
      <c r="AF18" s="195">
        <v>0</v>
      </c>
      <c r="AG18" s="195">
        <v>0</v>
      </c>
    </row>
    <row r="19" spans="1:33">
      <c r="A19" s="195" t="s">
        <v>901</v>
      </c>
      <c r="B19" s="195" t="s">
        <v>889</v>
      </c>
      <c r="C19" s="195" t="s">
        <v>902</v>
      </c>
      <c r="D19" s="195" t="s">
        <v>892</v>
      </c>
      <c r="E19" s="195"/>
      <c r="F19" s="195" t="s">
        <v>906</v>
      </c>
      <c r="G19" s="195"/>
      <c r="H19" s="195" t="s">
        <v>904</v>
      </c>
      <c r="I19" s="195">
        <v>930000</v>
      </c>
      <c r="J19" s="195">
        <v>-85800</v>
      </c>
      <c r="K19" s="195">
        <v>-13000</v>
      </c>
      <c r="L19" s="195">
        <v>831200</v>
      </c>
      <c r="M19" s="195">
        <v>669675</v>
      </c>
      <c r="N19" s="195">
        <v>0</v>
      </c>
      <c r="O19" s="195">
        <v>669675</v>
      </c>
      <c r="P19" s="195">
        <v>161525</v>
      </c>
      <c r="Q19" s="316">
        <v>19.43</v>
      </c>
      <c r="R19" s="195" t="s">
        <v>907</v>
      </c>
      <c r="S19" s="316">
        <v>-10.62</v>
      </c>
      <c r="T19" s="195" t="s">
        <v>889</v>
      </c>
      <c r="U19" s="195"/>
      <c r="V19" s="195">
        <v>669675</v>
      </c>
      <c r="W19" s="195">
        <v>-13000</v>
      </c>
      <c r="X19" s="195">
        <v>13000</v>
      </c>
      <c r="Y19" s="195"/>
      <c r="Z19" s="195">
        <v>0</v>
      </c>
      <c r="AA19" s="195">
        <v>0</v>
      </c>
      <c r="AB19" s="316">
        <v>0</v>
      </c>
      <c r="AC19" s="316">
        <v>0</v>
      </c>
      <c r="AD19" s="195" t="s">
        <v>908</v>
      </c>
      <c r="AE19" s="195"/>
      <c r="AF19" s="195">
        <v>0</v>
      </c>
      <c r="AG19" s="195">
        <v>0</v>
      </c>
    </row>
    <row r="20" spans="1:33">
      <c r="A20" s="195" t="s">
        <v>901</v>
      </c>
      <c r="B20" s="195" t="s">
        <v>889</v>
      </c>
      <c r="C20" s="195" t="s">
        <v>902</v>
      </c>
      <c r="D20" s="195" t="s">
        <v>893</v>
      </c>
      <c r="E20" s="195"/>
      <c r="F20" s="195" t="s">
        <v>909</v>
      </c>
      <c r="G20" s="195"/>
      <c r="H20" s="195" t="s">
        <v>904</v>
      </c>
      <c r="I20" s="195">
        <v>1800000</v>
      </c>
      <c r="J20" s="195">
        <v>131000</v>
      </c>
      <c r="K20" s="195">
        <v>0</v>
      </c>
      <c r="L20" s="195">
        <v>1931000</v>
      </c>
      <c r="M20" s="195">
        <v>1915489</v>
      </c>
      <c r="N20" s="195">
        <v>0</v>
      </c>
      <c r="O20" s="195">
        <v>1915489</v>
      </c>
      <c r="P20" s="195">
        <v>15511</v>
      </c>
      <c r="Q20" s="316">
        <v>0.8</v>
      </c>
      <c r="R20" s="195"/>
      <c r="S20" s="316">
        <v>7.28</v>
      </c>
      <c r="T20" s="195" t="s">
        <v>889</v>
      </c>
      <c r="U20" s="195"/>
      <c r="V20" s="195">
        <v>1915489</v>
      </c>
      <c r="W20" s="195">
        <v>0</v>
      </c>
      <c r="X20" s="195">
        <v>0</v>
      </c>
      <c r="Y20" s="195"/>
      <c r="Z20" s="195">
        <v>0</v>
      </c>
      <c r="AA20" s="195">
        <v>0</v>
      </c>
      <c r="AB20" s="316">
        <v>0</v>
      </c>
      <c r="AC20" s="316">
        <v>0</v>
      </c>
      <c r="AD20" s="195" t="s">
        <v>910</v>
      </c>
      <c r="AE20" s="195"/>
      <c r="AF20" s="195">
        <v>0</v>
      </c>
      <c r="AG20" s="195">
        <v>0</v>
      </c>
    </row>
    <row r="21" spans="1:33">
      <c r="A21" s="195" t="s">
        <v>901</v>
      </c>
      <c r="B21" s="195" t="s">
        <v>889</v>
      </c>
      <c r="C21" s="195" t="s">
        <v>902</v>
      </c>
      <c r="D21" s="195" t="s">
        <v>911</v>
      </c>
      <c r="E21" s="195" t="s">
        <v>912</v>
      </c>
      <c r="F21" s="195" t="s">
        <v>913</v>
      </c>
      <c r="G21" s="195"/>
      <c r="H21" s="195"/>
      <c r="I21" s="195">
        <v>6030000</v>
      </c>
      <c r="J21" s="195">
        <v>124400</v>
      </c>
      <c r="K21" s="195">
        <v>-13000</v>
      </c>
      <c r="L21" s="195">
        <v>6141400</v>
      </c>
      <c r="M21" s="195">
        <v>5964363</v>
      </c>
      <c r="N21" s="195">
        <v>0</v>
      </c>
      <c r="O21" s="195">
        <v>5964363</v>
      </c>
      <c r="P21" s="195">
        <v>177037</v>
      </c>
      <c r="Q21" s="316">
        <v>2.88</v>
      </c>
      <c r="R21" s="195"/>
      <c r="S21" s="316">
        <v>1.85</v>
      </c>
      <c r="T21" s="195" t="s">
        <v>889</v>
      </c>
      <c r="U21" s="195"/>
      <c r="V21" s="195">
        <v>5964363</v>
      </c>
      <c r="W21" s="195">
        <v>-13000</v>
      </c>
      <c r="X21" s="195">
        <v>13000</v>
      </c>
      <c r="Y21" s="195"/>
      <c r="Z21" s="195">
        <v>0</v>
      </c>
      <c r="AA21" s="195">
        <v>0</v>
      </c>
      <c r="AB21" s="316">
        <v>0</v>
      </c>
      <c r="AC21" s="316">
        <v>0</v>
      </c>
      <c r="AD21" s="195" t="s">
        <v>914</v>
      </c>
      <c r="AE21" s="195"/>
      <c r="AF21" s="195">
        <v>0</v>
      </c>
      <c r="AG21" s="195">
        <v>0</v>
      </c>
    </row>
    <row r="22" spans="1:33">
      <c r="A22" s="195"/>
      <c r="B22" s="195"/>
      <c r="C22" s="195"/>
      <c r="D22" s="195"/>
      <c r="E22" s="195"/>
      <c r="F22" s="195" t="s">
        <v>915</v>
      </c>
      <c r="G22" s="195" t="s">
        <v>670</v>
      </c>
      <c r="H22" s="195"/>
      <c r="I22" s="195"/>
      <c r="J22" s="195"/>
      <c r="K22" s="195"/>
      <c r="L22" s="195"/>
      <c r="M22" s="195"/>
      <c r="N22" s="195"/>
      <c r="O22" s="195"/>
      <c r="P22" s="195"/>
      <c r="Q22" s="316"/>
      <c r="R22" s="195"/>
      <c r="S22" s="316"/>
      <c r="T22" s="195" t="s">
        <v>889</v>
      </c>
      <c r="U22" s="195"/>
      <c r="V22" s="195"/>
      <c r="W22" s="195"/>
      <c r="X22" s="195"/>
      <c r="Y22" s="195"/>
      <c r="Z22" s="195"/>
      <c r="AA22" s="195"/>
      <c r="AB22" s="316"/>
      <c r="AC22" s="316"/>
      <c r="AD22" s="195" t="s">
        <v>916</v>
      </c>
      <c r="AE22" s="195"/>
      <c r="AF22" s="195"/>
      <c r="AG22" s="195"/>
    </row>
    <row r="23" spans="1:33">
      <c r="A23" s="195"/>
      <c r="B23" s="195"/>
      <c r="C23" s="195"/>
      <c r="D23" s="195"/>
      <c r="E23" s="195"/>
      <c r="F23" s="195" t="s">
        <v>917</v>
      </c>
      <c r="G23" s="195"/>
      <c r="H23" s="195"/>
      <c r="I23" s="195"/>
      <c r="J23" s="195"/>
      <c r="K23" s="195"/>
      <c r="L23" s="195"/>
      <c r="M23" s="195"/>
      <c r="N23" s="195"/>
      <c r="O23" s="195"/>
      <c r="P23" s="195"/>
      <c r="Q23" s="316"/>
      <c r="R23" s="195"/>
      <c r="S23" s="316"/>
      <c r="T23" s="195" t="s">
        <v>889</v>
      </c>
      <c r="U23" s="195"/>
      <c r="V23" s="195"/>
      <c r="W23" s="195"/>
      <c r="X23" s="195"/>
      <c r="Y23" s="195"/>
      <c r="Z23" s="195"/>
      <c r="AA23" s="195"/>
      <c r="AB23" s="316"/>
      <c r="AC23" s="316"/>
      <c r="AD23" s="195" t="s">
        <v>918</v>
      </c>
      <c r="AE23" s="195"/>
      <c r="AF23" s="195"/>
      <c r="AG23" s="195"/>
    </row>
    <row r="24" spans="1:33">
      <c r="A24" s="195" t="s">
        <v>901</v>
      </c>
      <c r="B24" s="195" t="s">
        <v>889</v>
      </c>
      <c r="C24" s="195" t="s">
        <v>902</v>
      </c>
      <c r="D24" s="195" t="s">
        <v>919</v>
      </c>
      <c r="E24" s="195"/>
      <c r="F24" s="195" t="s">
        <v>920</v>
      </c>
      <c r="G24" s="195"/>
      <c r="H24" s="195" t="s">
        <v>904</v>
      </c>
      <c r="I24" s="195">
        <v>220000</v>
      </c>
      <c r="J24" s="195">
        <v>-13200</v>
      </c>
      <c r="K24" s="195">
        <v>0</v>
      </c>
      <c r="L24" s="195">
        <v>206800</v>
      </c>
      <c r="M24" s="195">
        <v>181200</v>
      </c>
      <c r="N24" s="195">
        <v>0</v>
      </c>
      <c r="O24" s="195">
        <v>181200</v>
      </c>
      <c r="P24" s="195">
        <v>25600</v>
      </c>
      <c r="Q24" s="316">
        <v>12.38</v>
      </c>
      <c r="R24" s="195" t="s">
        <v>907</v>
      </c>
      <c r="S24" s="316">
        <v>-6</v>
      </c>
      <c r="T24" s="195" t="s">
        <v>889</v>
      </c>
      <c r="U24" s="195"/>
      <c r="V24" s="195">
        <v>181200</v>
      </c>
      <c r="W24" s="195">
        <v>0</v>
      </c>
      <c r="X24" s="195">
        <v>0</v>
      </c>
      <c r="Y24" s="195"/>
      <c r="Z24" s="195">
        <v>0</v>
      </c>
      <c r="AA24" s="195">
        <v>0</v>
      </c>
      <c r="AB24" s="316">
        <v>0</v>
      </c>
      <c r="AC24" s="316">
        <v>0</v>
      </c>
      <c r="AD24" s="195" t="s">
        <v>921</v>
      </c>
      <c r="AE24" s="195"/>
      <c r="AF24" s="195">
        <v>0</v>
      </c>
      <c r="AG24" s="195">
        <v>0</v>
      </c>
    </row>
    <row r="25" spans="1:33">
      <c r="A25" s="195" t="s">
        <v>901</v>
      </c>
      <c r="B25" s="195" t="s">
        <v>889</v>
      </c>
      <c r="C25" s="195" t="s">
        <v>902</v>
      </c>
      <c r="D25" s="195" t="s">
        <v>922</v>
      </c>
      <c r="E25" s="195"/>
      <c r="F25" s="195" t="s">
        <v>923</v>
      </c>
      <c r="G25" s="195"/>
      <c r="H25" s="195"/>
      <c r="I25" s="195">
        <v>0</v>
      </c>
      <c r="J25" s="195">
        <v>0</v>
      </c>
      <c r="K25" s="195">
        <v>0</v>
      </c>
      <c r="L25" s="195">
        <v>0</v>
      </c>
      <c r="M25" s="195">
        <v>0</v>
      </c>
      <c r="N25" s="195">
        <v>0</v>
      </c>
      <c r="O25" s="195">
        <v>0</v>
      </c>
      <c r="P25" s="195">
        <v>0</v>
      </c>
      <c r="Q25" s="316">
        <v>0</v>
      </c>
      <c r="R25" s="195"/>
      <c r="S25" s="316">
        <v>0</v>
      </c>
      <c r="T25" s="195" t="s">
        <v>889</v>
      </c>
      <c r="U25" s="195"/>
      <c r="V25" s="195">
        <v>0</v>
      </c>
      <c r="W25" s="195">
        <v>0</v>
      </c>
      <c r="X25" s="195">
        <v>0</v>
      </c>
      <c r="Y25" s="195"/>
      <c r="Z25" s="195">
        <v>0</v>
      </c>
      <c r="AA25" s="195">
        <v>0</v>
      </c>
      <c r="AB25" s="316">
        <v>0</v>
      </c>
      <c r="AC25" s="316">
        <v>0</v>
      </c>
      <c r="AD25" s="195" t="s">
        <v>924</v>
      </c>
      <c r="AE25" s="195"/>
      <c r="AF25" s="195">
        <v>0</v>
      </c>
      <c r="AG25" s="195">
        <v>0</v>
      </c>
    </row>
    <row r="26" spans="1:33">
      <c r="A26" s="195" t="s">
        <v>901</v>
      </c>
      <c r="B26" s="195" t="s">
        <v>889</v>
      </c>
      <c r="C26" s="195" t="s">
        <v>902</v>
      </c>
      <c r="D26" s="195" t="s">
        <v>925</v>
      </c>
      <c r="E26" s="195" t="s">
        <v>912</v>
      </c>
      <c r="F26" s="195" t="s">
        <v>926</v>
      </c>
      <c r="G26" s="195"/>
      <c r="H26" s="195"/>
      <c r="I26" s="195">
        <v>220000</v>
      </c>
      <c r="J26" s="195">
        <v>-13200</v>
      </c>
      <c r="K26" s="195">
        <v>0</v>
      </c>
      <c r="L26" s="195">
        <v>206800</v>
      </c>
      <c r="M26" s="195">
        <v>181200</v>
      </c>
      <c r="N26" s="195">
        <v>0</v>
      </c>
      <c r="O26" s="195">
        <v>181200</v>
      </c>
      <c r="P26" s="195">
        <v>25600</v>
      </c>
      <c r="Q26" s="316">
        <v>12.38</v>
      </c>
      <c r="R26" s="195"/>
      <c r="S26" s="316">
        <v>-6</v>
      </c>
      <c r="T26" s="195" t="s">
        <v>889</v>
      </c>
      <c r="U26" s="195"/>
      <c r="V26" s="195">
        <v>181200</v>
      </c>
      <c r="W26" s="195">
        <v>0</v>
      </c>
      <c r="X26" s="195">
        <v>0</v>
      </c>
      <c r="Y26" s="195"/>
      <c r="Z26" s="195">
        <v>0</v>
      </c>
      <c r="AA26" s="195">
        <v>0</v>
      </c>
      <c r="AB26" s="316">
        <v>0</v>
      </c>
      <c r="AC26" s="316">
        <v>0</v>
      </c>
      <c r="AD26" s="195" t="s">
        <v>927</v>
      </c>
      <c r="AE26" s="195"/>
      <c r="AF26" s="195">
        <v>0</v>
      </c>
      <c r="AG26" s="195">
        <v>0</v>
      </c>
    </row>
    <row r="27" spans="1:33">
      <c r="A27" s="195"/>
      <c r="B27" s="195"/>
      <c r="C27" s="195"/>
      <c r="D27" s="195"/>
      <c r="E27" s="195"/>
      <c r="F27" s="195"/>
      <c r="G27" s="195"/>
      <c r="H27" s="195"/>
      <c r="I27" s="195"/>
      <c r="J27" s="195"/>
      <c r="K27" s="195"/>
      <c r="L27" s="195"/>
      <c r="M27" s="195"/>
      <c r="N27" s="195"/>
      <c r="O27" s="195"/>
      <c r="P27" s="195"/>
      <c r="Q27" s="316"/>
      <c r="R27" s="195"/>
      <c r="S27" s="316"/>
      <c r="T27" s="195" t="s">
        <v>889</v>
      </c>
      <c r="U27" s="195"/>
      <c r="V27" s="195"/>
      <c r="W27" s="195"/>
      <c r="X27" s="195"/>
      <c r="Y27" s="195"/>
      <c r="Z27" s="195"/>
      <c r="AA27" s="195"/>
      <c r="AB27" s="316"/>
      <c r="AC27" s="316"/>
      <c r="AD27" s="195" t="s">
        <v>928</v>
      </c>
      <c r="AE27" s="195"/>
      <c r="AF27" s="195"/>
      <c r="AG27" s="195"/>
    </row>
    <row r="28" spans="1:33">
      <c r="A28" s="195"/>
      <c r="B28" s="195"/>
      <c r="C28" s="195"/>
      <c r="D28" s="195"/>
      <c r="E28" s="195"/>
      <c r="F28" s="195" t="s">
        <v>92</v>
      </c>
      <c r="G28" s="195"/>
      <c r="H28" s="195"/>
      <c r="I28" s="195"/>
      <c r="J28" s="195"/>
      <c r="K28" s="195"/>
      <c r="L28" s="195"/>
      <c r="M28" s="195"/>
      <c r="N28" s="195"/>
      <c r="O28" s="195"/>
      <c r="P28" s="195"/>
      <c r="Q28" s="316"/>
      <c r="R28" s="195"/>
      <c r="S28" s="316"/>
      <c r="T28" s="195" t="s">
        <v>889</v>
      </c>
      <c r="U28" s="195"/>
      <c r="V28" s="195"/>
      <c r="W28" s="195"/>
      <c r="X28" s="195"/>
      <c r="Y28" s="195"/>
      <c r="Z28" s="195"/>
      <c r="AA28" s="195"/>
      <c r="AB28" s="316"/>
      <c r="AC28" s="316"/>
      <c r="AD28" s="195" t="s">
        <v>929</v>
      </c>
      <c r="AE28" s="195"/>
      <c r="AF28" s="195"/>
      <c r="AG28" s="195"/>
    </row>
    <row r="29" spans="1:33">
      <c r="A29" s="195" t="s">
        <v>901</v>
      </c>
      <c r="B29" s="195" t="s">
        <v>889</v>
      </c>
      <c r="C29" s="195" t="s">
        <v>902</v>
      </c>
      <c r="D29" s="195" t="s">
        <v>930</v>
      </c>
      <c r="E29" s="195"/>
      <c r="F29" s="195" t="s">
        <v>931</v>
      </c>
      <c r="G29" s="195"/>
      <c r="H29" s="195" t="s">
        <v>904</v>
      </c>
      <c r="I29" s="195">
        <v>380000</v>
      </c>
      <c r="J29" s="195">
        <v>-22800</v>
      </c>
      <c r="K29" s="195">
        <v>0</v>
      </c>
      <c r="L29" s="195">
        <v>357200</v>
      </c>
      <c r="M29" s="195">
        <v>332285</v>
      </c>
      <c r="N29" s="195">
        <v>0</v>
      </c>
      <c r="O29" s="195">
        <v>332285</v>
      </c>
      <c r="P29" s="195">
        <v>24915</v>
      </c>
      <c r="Q29" s="316">
        <v>6.98</v>
      </c>
      <c r="R29" s="195" t="s">
        <v>907</v>
      </c>
      <c r="S29" s="316">
        <v>-6</v>
      </c>
      <c r="T29" s="195" t="s">
        <v>889</v>
      </c>
      <c r="U29" s="195"/>
      <c r="V29" s="195">
        <v>332285</v>
      </c>
      <c r="W29" s="195">
        <v>0</v>
      </c>
      <c r="X29" s="195">
        <v>0</v>
      </c>
      <c r="Y29" s="195"/>
      <c r="Z29" s="195">
        <v>0</v>
      </c>
      <c r="AA29" s="195">
        <v>0</v>
      </c>
      <c r="AB29" s="316">
        <v>0</v>
      </c>
      <c r="AC29" s="316">
        <v>0</v>
      </c>
      <c r="AD29" s="195" t="s">
        <v>932</v>
      </c>
      <c r="AE29" s="195"/>
      <c r="AF29" s="195">
        <v>0</v>
      </c>
      <c r="AG29" s="195">
        <v>0</v>
      </c>
    </row>
    <row r="30" spans="1:33">
      <c r="A30" s="195" t="s">
        <v>901</v>
      </c>
      <c r="B30" s="195" t="s">
        <v>889</v>
      </c>
      <c r="C30" s="195" t="s">
        <v>902</v>
      </c>
      <c r="D30" s="195" t="s">
        <v>933</v>
      </c>
      <c r="E30" s="195"/>
      <c r="F30" s="195" t="s">
        <v>934</v>
      </c>
      <c r="G30" s="195"/>
      <c r="H30" s="195" t="s">
        <v>904</v>
      </c>
      <c r="I30" s="195">
        <v>600000</v>
      </c>
      <c r="J30" s="195">
        <v>-36000</v>
      </c>
      <c r="K30" s="195">
        <v>0</v>
      </c>
      <c r="L30" s="195">
        <v>564000</v>
      </c>
      <c r="M30" s="195">
        <v>517049</v>
      </c>
      <c r="N30" s="195">
        <v>0</v>
      </c>
      <c r="O30" s="195">
        <v>517049</v>
      </c>
      <c r="P30" s="195">
        <v>46951</v>
      </c>
      <c r="Q30" s="316">
        <v>8.32</v>
      </c>
      <c r="R30" s="195" t="s">
        <v>907</v>
      </c>
      <c r="S30" s="316">
        <v>-6</v>
      </c>
      <c r="T30" s="195" t="s">
        <v>889</v>
      </c>
      <c r="U30" s="195"/>
      <c r="V30" s="195">
        <v>517049</v>
      </c>
      <c r="W30" s="195">
        <v>0</v>
      </c>
      <c r="X30" s="195">
        <v>0</v>
      </c>
      <c r="Y30" s="195"/>
      <c r="Z30" s="195">
        <v>0</v>
      </c>
      <c r="AA30" s="195">
        <v>0</v>
      </c>
      <c r="AB30" s="316">
        <v>0</v>
      </c>
      <c r="AC30" s="316">
        <v>0</v>
      </c>
      <c r="AD30" s="195" t="s">
        <v>935</v>
      </c>
      <c r="AE30" s="195"/>
      <c r="AF30" s="195">
        <v>0</v>
      </c>
      <c r="AG30" s="195">
        <v>0</v>
      </c>
    </row>
    <row r="31" spans="1:33">
      <c r="A31" s="195" t="s">
        <v>901</v>
      </c>
      <c r="B31" s="195" t="s">
        <v>889</v>
      </c>
      <c r="C31" s="195" t="s">
        <v>902</v>
      </c>
      <c r="D31" s="195" t="s">
        <v>936</v>
      </c>
      <c r="E31" s="195"/>
      <c r="F31" s="195" t="s">
        <v>937</v>
      </c>
      <c r="G31" s="195"/>
      <c r="H31" s="195" t="s">
        <v>904</v>
      </c>
      <c r="I31" s="195">
        <v>150000</v>
      </c>
      <c r="J31" s="195">
        <v>-17000</v>
      </c>
      <c r="K31" s="195">
        <v>0</v>
      </c>
      <c r="L31" s="195">
        <v>133000</v>
      </c>
      <c r="M31" s="195">
        <v>132997</v>
      </c>
      <c r="N31" s="195">
        <v>0</v>
      </c>
      <c r="O31" s="195">
        <v>132997</v>
      </c>
      <c r="P31" s="195">
        <v>3</v>
      </c>
      <c r="Q31" s="316">
        <v>0</v>
      </c>
      <c r="R31" s="195"/>
      <c r="S31" s="316">
        <v>-11.33</v>
      </c>
      <c r="T31" s="195" t="s">
        <v>889</v>
      </c>
      <c r="U31" s="195"/>
      <c r="V31" s="195">
        <v>132997</v>
      </c>
      <c r="W31" s="195">
        <v>0</v>
      </c>
      <c r="X31" s="195">
        <v>0</v>
      </c>
      <c r="Y31" s="195"/>
      <c r="Z31" s="195">
        <v>0</v>
      </c>
      <c r="AA31" s="195">
        <v>0</v>
      </c>
      <c r="AB31" s="316">
        <v>0</v>
      </c>
      <c r="AC31" s="316">
        <v>0</v>
      </c>
      <c r="AD31" s="195" t="s">
        <v>938</v>
      </c>
      <c r="AE31" s="195"/>
      <c r="AF31" s="195">
        <v>0</v>
      </c>
      <c r="AG31" s="195">
        <v>0</v>
      </c>
    </row>
    <row r="32" spans="1:33">
      <c r="A32" s="195" t="s">
        <v>901</v>
      </c>
      <c r="B32" s="195" t="s">
        <v>889</v>
      </c>
      <c r="C32" s="195" t="s">
        <v>902</v>
      </c>
      <c r="D32" s="195" t="s">
        <v>939</v>
      </c>
      <c r="E32" s="195"/>
      <c r="F32" s="195" t="s">
        <v>940</v>
      </c>
      <c r="G32" s="195"/>
      <c r="H32" s="195"/>
      <c r="I32" s="195">
        <v>0</v>
      </c>
      <c r="J32" s="195">
        <v>0</v>
      </c>
      <c r="K32" s="195">
        <v>0</v>
      </c>
      <c r="L32" s="195">
        <v>0</v>
      </c>
      <c r="M32" s="195">
        <v>0</v>
      </c>
      <c r="N32" s="195">
        <v>0</v>
      </c>
      <c r="O32" s="195">
        <v>0</v>
      </c>
      <c r="P32" s="195">
        <v>0</v>
      </c>
      <c r="Q32" s="316">
        <v>0</v>
      </c>
      <c r="R32" s="195"/>
      <c r="S32" s="316">
        <v>0</v>
      </c>
      <c r="T32" s="195" t="s">
        <v>889</v>
      </c>
      <c r="U32" s="195"/>
      <c r="V32" s="195">
        <v>0</v>
      </c>
      <c r="W32" s="195">
        <v>0</v>
      </c>
      <c r="X32" s="195">
        <v>0</v>
      </c>
      <c r="Y32" s="195"/>
      <c r="Z32" s="195">
        <v>0</v>
      </c>
      <c r="AA32" s="195">
        <v>0</v>
      </c>
      <c r="AB32" s="316">
        <v>0</v>
      </c>
      <c r="AC32" s="316">
        <v>0</v>
      </c>
      <c r="AD32" s="195" t="s">
        <v>941</v>
      </c>
      <c r="AE32" s="195"/>
      <c r="AF32" s="195">
        <v>0</v>
      </c>
      <c r="AG32" s="195">
        <v>0</v>
      </c>
    </row>
    <row r="33" spans="1:33">
      <c r="A33" s="195" t="s">
        <v>901</v>
      </c>
      <c r="B33" s="195" t="s">
        <v>889</v>
      </c>
      <c r="C33" s="195" t="s">
        <v>902</v>
      </c>
      <c r="D33" s="195" t="s">
        <v>942</v>
      </c>
      <c r="E33" s="195" t="s">
        <v>943</v>
      </c>
      <c r="F33" s="195" t="s">
        <v>944</v>
      </c>
      <c r="G33" s="195"/>
      <c r="H33" s="195" t="s">
        <v>945</v>
      </c>
      <c r="I33" s="195">
        <v>50000</v>
      </c>
      <c r="J33" s="195">
        <v>-3000</v>
      </c>
      <c r="K33" s="195">
        <v>0</v>
      </c>
      <c r="L33" s="195">
        <v>47000</v>
      </c>
      <c r="M33" s="195">
        <v>29716</v>
      </c>
      <c r="N33" s="195">
        <v>0</v>
      </c>
      <c r="O33" s="195">
        <v>29716</v>
      </c>
      <c r="P33" s="195">
        <v>17284</v>
      </c>
      <c r="Q33" s="316">
        <v>36.770000000000003</v>
      </c>
      <c r="R33" s="195" t="s">
        <v>907</v>
      </c>
      <c r="S33" s="316">
        <v>-6</v>
      </c>
      <c r="T33" s="195" t="s">
        <v>889</v>
      </c>
      <c r="U33" s="195"/>
      <c r="V33" s="195">
        <v>29716</v>
      </c>
      <c r="W33" s="195">
        <v>0</v>
      </c>
      <c r="X33" s="195">
        <v>0</v>
      </c>
      <c r="Y33" s="195"/>
      <c r="Z33" s="195">
        <v>0</v>
      </c>
      <c r="AA33" s="195">
        <v>0</v>
      </c>
      <c r="AB33" s="316">
        <v>0</v>
      </c>
      <c r="AC33" s="316">
        <v>0</v>
      </c>
      <c r="AD33" s="195" t="s">
        <v>946</v>
      </c>
      <c r="AE33" s="195"/>
      <c r="AF33" s="195">
        <v>0</v>
      </c>
      <c r="AG33" s="195">
        <v>0</v>
      </c>
    </row>
    <row r="34" spans="1:33">
      <c r="A34" s="195" t="s">
        <v>901</v>
      </c>
      <c r="B34" s="195" t="s">
        <v>889</v>
      </c>
      <c r="C34" s="195" t="s">
        <v>902</v>
      </c>
      <c r="D34" s="195" t="s">
        <v>947</v>
      </c>
      <c r="E34" s="195"/>
      <c r="F34" s="195" t="s">
        <v>948</v>
      </c>
      <c r="G34" s="195"/>
      <c r="H34" s="195"/>
      <c r="I34" s="195">
        <v>0</v>
      </c>
      <c r="J34" s="195">
        <v>0</v>
      </c>
      <c r="K34" s="195">
        <v>0</v>
      </c>
      <c r="L34" s="195">
        <v>0</v>
      </c>
      <c r="M34" s="195">
        <v>0</v>
      </c>
      <c r="N34" s="195">
        <v>0</v>
      </c>
      <c r="O34" s="195">
        <v>0</v>
      </c>
      <c r="P34" s="195">
        <v>0</v>
      </c>
      <c r="Q34" s="316">
        <v>0</v>
      </c>
      <c r="R34" s="195"/>
      <c r="S34" s="316">
        <v>0</v>
      </c>
      <c r="T34" s="195" t="s">
        <v>889</v>
      </c>
      <c r="U34" s="195"/>
      <c r="V34" s="195">
        <v>0</v>
      </c>
      <c r="W34" s="195">
        <v>0</v>
      </c>
      <c r="X34" s="195">
        <v>0</v>
      </c>
      <c r="Y34" s="195"/>
      <c r="Z34" s="195">
        <v>0</v>
      </c>
      <c r="AA34" s="195">
        <v>0</v>
      </c>
      <c r="AB34" s="316">
        <v>0</v>
      </c>
      <c r="AC34" s="316">
        <v>0</v>
      </c>
      <c r="AD34" s="195" t="s">
        <v>949</v>
      </c>
      <c r="AE34" s="195"/>
      <c r="AF34" s="195">
        <v>0</v>
      </c>
      <c r="AG34" s="195">
        <v>0</v>
      </c>
    </row>
    <row r="35" spans="1:33">
      <c r="A35" s="195" t="s">
        <v>901</v>
      </c>
      <c r="B35" s="195" t="s">
        <v>889</v>
      </c>
      <c r="C35" s="195" t="s">
        <v>902</v>
      </c>
      <c r="D35" s="195" t="s">
        <v>950</v>
      </c>
      <c r="E35" s="195" t="s">
        <v>912</v>
      </c>
      <c r="F35" s="195" t="s">
        <v>951</v>
      </c>
      <c r="G35" s="195"/>
      <c r="H35" s="195"/>
      <c r="I35" s="195">
        <v>1180000</v>
      </c>
      <c r="J35" s="195">
        <v>-78800</v>
      </c>
      <c r="K35" s="195">
        <v>0</v>
      </c>
      <c r="L35" s="195">
        <v>1101200</v>
      </c>
      <c r="M35" s="195">
        <v>1012047</v>
      </c>
      <c r="N35" s="195">
        <v>0</v>
      </c>
      <c r="O35" s="195">
        <v>1012047</v>
      </c>
      <c r="P35" s="195">
        <v>89153</v>
      </c>
      <c r="Q35" s="316">
        <v>8.1</v>
      </c>
      <c r="R35" s="195"/>
      <c r="S35" s="316">
        <v>-6.68</v>
      </c>
      <c r="T35" s="195" t="s">
        <v>889</v>
      </c>
      <c r="U35" s="195"/>
      <c r="V35" s="195">
        <v>1012047</v>
      </c>
      <c r="W35" s="195">
        <v>0</v>
      </c>
      <c r="X35" s="195">
        <v>0</v>
      </c>
      <c r="Y35" s="195"/>
      <c r="Z35" s="195">
        <v>0</v>
      </c>
      <c r="AA35" s="195">
        <v>0</v>
      </c>
      <c r="AB35" s="316">
        <v>0</v>
      </c>
      <c r="AC35" s="316">
        <v>0</v>
      </c>
      <c r="AD35" s="195" t="s">
        <v>952</v>
      </c>
      <c r="AE35" s="195"/>
      <c r="AF35" s="195">
        <v>0</v>
      </c>
      <c r="AG35" s="195">
        <v>0</v>
      </c>
    </row>
    <row r="36" spans="1:33">
      <c r="A36" s="195"/>
      <c r="B36" s="195"/>
      <c r="C36" s="195"/>
      <c r="D36" s="195"/>
      <c r="E36" s="195"/>
      <c r="F36" s="195"/>
      <c r="G36" s="195"/>
      <c r="H36" s="195"/>
      <c r="I36" s="195"/>
      <c r="J36" s="195"/>
      <c r="K36" s="195"/>
      <c r="L36" s="195"/>
      <c r="M36" s="195"/>
      <c r="N36" s="195"/>
      <c r="O36" s="195"/>
      <c r="P36" s="195"/>
      <c r="Q36" s="316"/>
      <c r="R36" s="195"/>
      <c r="S36" s="316"/>
      <c r="T36" s="195" t="s">
        <v>889</v>
      </c>
      <c r="U36" s="195"/>
      <c r="V36" s="195"/>
      <c r="W36" s="195"/>
      <c r="X36" s="195"/>
      <c r="Y36" s="195"/>
      <c r="Z36" s="195"/>
      <c r="AA36" s="195"/>
      <c r="AB36" s="316"/>
      <c r="AC36" s="316"/>
      <c r="AD36" s="195" t="s">
        <v>953</v>
      </c>
      <c r="AE36" s="195"/>
      <c r="AF36" s="195"/>
      <c r="AG36" s="195"/>
    </row>
    <row r="37" spans="1:33">
      <c r="A37" s="195"/>
      <c r="B37" s="195"/>
      <c r="C37" s="195"/>
      <c r="D37" s="195"/>
      <c r="E37" s="195"/>
      <c r="F37" s="195" t="s">
        <v>68</v>
      </c>
      <c r="G37" s="195"/>
      <c r="H37" s="195"/>
      <c r="I37" s="195"/>
      <c r="J37" s="195"/>
      <c r="K37" s="195"/>
      <c r="L37" s="195"/>
      <c r="M37" s="195"/>
      <c r="N37" s="195"/>
      <c r="O37" s="195"/>
      <c r="P37" s="195"/>
      <c r="Q37" s="316"/>
      <c r="R37" s="195"/>
      <c r="S37" s="316"/>
      <c r="T37" s="195" t="s">
        <v>889</v>
      </c>
      <c r="U37" s="195"/>
      <c r="V37" s="195"/>
      <c r="W37" s="195"/>
      <c r="X37" s="195"/>
      <c r="Y37" s="195"/>
      <c r="Z37" s="195"/>
      <c r="AA37" s="195"/>
      <c r="AB37" s="316"/>
      <c r="AC37" s="316"/>
      <c r="AD37" s="195" t="s">
        <v>954</v>
      </c>
      <c r="AE37" s="195"/>
      <c r="AF37" s="195"/>
      <c r="AG37" s="195"/>
    </row>
    <row r="38" spans="1:33">
      <c r="A38" s="195" t="s">
        <v>901</v>
      </c>
      <c r="B38" s="195" t="s">
        <v>889</v>
      </c>
      <c r="C38" s="195" t="s">
        <v>902</v>
      </c>
      <c r="D38" s="195" t="s">
        <v>955</v>
      </c>
      <c r="E38" s="195"/>
      <c r="F38" s="195" t="s">
        <v>956</v>
      </c>
      <c r="G38" s="195"/>
      <c r="H38" s="195" t="s">
        <v>904</v>
      </c>
      <c r="I38" s="195">
        <v>250000</v>
      </c>
      <c r="J38" s="195">
        <v>-15000</v>
      </c>
      <c r="K38" s="195">
        <v>0</v>
      </c>
      <c r="L38" s="195">
        <v>235000</v>
      </c>
      <c r="M38" s="195">
        <v>202707</v>
      </c>
      <c r="N38" s="195">
        <v>0</v>
      </c>
      <c r="O38" s="195">
        <v>202707</v>
      </c>
      <c r="P38" s="195">
        <v>32293</v>
      </c>
      <c r="Q38" s="316">
        <v>13.74</v>
      </c>
      <c r="R38" s="195" t="s">
        <v>907</v>
      </c>
      <c r="S38" s="316">
        <v>-6</v>
      </c>
      <c r="T38" s="195" t="s">
        <v>889</v>
      </c>
      <c r="U38" s="195"/>
      <c r="V38" s="195">
        <v>202707</v>
      </c>
      <c r="W38" s="195">
        <v>0</v>
      </c>
      <c r="X38" s="195">
        <v>0</v>
      </c>
      <c r="Y38" s="195"/>
      <c r="Z38" s="195">
        <v>0</v>
      </c>
      <c r="AA38" s="195">
        <v>0</v>
      </c>
      <c r="AB38" s="316">
        <v>0</v>
      </c>
      <c r="AC38" s="316">
        <v>0</v>
      </c>
      <c r="AD38" s="195" t="s">
        <v>957</v>
      </c>
      <c r="AE38" s="195"/>
      <c r="AF38" s="195">
        <v>0</v>
      </c>
      <c r="AG38" s="195">
        <v>0</v>
      </c>
    </row>
    <row r="39" spans="1:33">
      <c r="A39" s="195" t="s">
        <v>901</v>
      </c>
      <c r="B39" s="195" t="s">
        <v>889</v>
      </c>
      <c r="C39" s="195" t="s">
        <v>902</v>
      </c>
      <c r="D39" s="195" t="s">
        <v>958</v>
      </c>
      <c r="E39" s="195"/>
      <c r="F39" s="195" t="s">
        <v>959</v>
      </c>
      <c r="G39" s="195"/>
      <c r="H39" s="195" t="s">
        <v>904</v>
      </c>
      <c r="I39" s="195">
        <v>50000</v>
      </c>
      <c r="J39" s="195">
        <v>-3000</v>
      </c>
      <c r="K39" s="195">
        <v>0</v>
      </c>
      <c r="L39" s="195">
        <v>47000</v>
      </c>
      <c r="M39" s="195">
        <v>46998</v>
      </c>
      <c r="N39" s="195">
        <v>0</v>
      </c>
      <c r="O39" s="195">
        <v>46998</v>
      </c>
      <c r="P39" s="195">
        <v>2</v>
      </c>
      <c r="Q39" s="316">
        <v>0</v>
      </c>
      <c r="R39" s="195"/>
      <c r="S39" s="316">
        <v>-6</v>
      </c>
      <c r="T39" s="195" t="s">
        <v>889</v>
      </c>
      <c r="U39" s="195"/>
      <c r="V39" s="195">
        <v>46998</v>
      </c>
      <c r="W39" s="195">
        <v>0</v>
      </c>
      <c r="X39" s="195">
        <v>0</v>
      </c>
      <c r="Y39" s="195"/>
      <c r="Z39" s="195">
        <v>0</v>
      </c>
      <c r="AA39" s="195">
        <v>0</v>
      </c>
      <c r="AB39" s="316">
        <v>0</v>
      </c>
      <c r="AC39" s="316">
        <v>0</v>
      </c>
      <c r="AD39" s="195" t="s">
        <v>960</v>
      </c>
      <c r="AE39" s="195"/>
      <c r="AF39" s="195">
        <v>0</v>
      </c>
      <c r="AG39" s="195">
        <v>0</v>
      </c>
    </row>
    <row r="40" spans="1:33">
      <c r="A40" s="195" t="s">
        <v>901</v>
      </c>
      <c r="B40" s="195" t="s">
        <v>889</v>
      </c>
      <c r="C40" s="195" t="s">
        <v>902</v>
      </c>
      <c r="D40" s="195" t="s">
        <v>961</v>
      </c>
      <c r="E40" s="195"/>
      <c r="F40" s="195" t="s">
        <v>962</v>
      </c>
      <c r="G40" s="195"/>
      <c r="H40" s="195" t="s">
        <v>904</v>
      </c>
      <c r="I40" s="195">
        <v>50000</v>
      </c>
      <c r="J40" s="195">
        <v>-3000</v>
      </c>
      <c r="K40" s="195">
        <v>0</v>
      </c>
      <c r="L40" s="195">
        <v>47000</v>
      </c>
      <c r="M40" s="195">
        <v>2600</v>
      </c>
      <c r="N40" s="195">
        <v>0</v>
      </c>
      <c r="O40" s="195">
        <v>2600</v>
      </c>
      <c r="P40" s="195">
        <v>44400</v>
      </c>
      <c r="Q40" s="316">
        <v>94.47</v>
      </c>
      <c r="R40" s="195" t="s">
        <v>907</v>
      </c>
      <c r="S40" s="316">
        <v>-6</v>
      </c>
      <c r="T40" s="195" t="s">
        <v>889</v>
      </c>
      <c r="U40" s="195"/>
      <c r="V40" s="195">
        <v>2600</v>
      </c>
      <c r="W40" s="195">
        <v>0</v>
      </c>
      <c r="X40" s="195">
        <v>0</v>
      </c>
      <c r="Y40" s="195"/>
      <c r="Z40" s="195">
        <v>0</v>
      </c>
      <c r="AA40" s="195">
        <v>0</v>
      </c>
      <c r="AB40" s="316">
        <v>0</v>
      </c>
      <c r="AC40" s="316">
        <v>0</v>
      </c>
      <c r="AD40" s="195" t="s">
        <v>963</v>
      </c>
      <c r="AE40" s="195"/>
      <c r="AF40" s="195">
        <v>0</v>
      </c>
      <c r="AG40" s="195">
        <v>0</v>
      </c>
    </row>
    <row r="41" spans="1:33">
      <c r="A41" s="195" t="s">
        <v>901</v>
      </c>
      <c r="B41" s="195" t="s">
        <v>889</v>
      </c>
      <c r="C41" s="195" t="s">
        <v>902</v>
      </c>
      <c r="D41" s="195" t="s">
        <v>964</v>
      </c>
      <c r="E41" s="195"/>
      <c r="F41" s="195" t="s">
        <v>965</v>
      </c>
      <c r="G41" s="195"/>
      <c r="H41" s="195" t="s">
        <v>904</v>
      </c>
      <c r="I41" s="195">
        <v>50000</v>
      </c>
      <c r="J41" s="195">
        <v>-3000</v>
      </c>
      <c r="K41" s="195">
        <v>0</v>
      </c>
      <c r="L41" s="195">
        <v>47000</v>
      </c>
      <c r="M41" s="195">
        <v>40373</v>
      </c>
      <c r="N41" s="195">
        <v>0</v>
      </c>
      <c r="O41" s="195">
        <v>40373</v>
      </c>
      <c r="P41" s="195">
        <v>6627</v>
      </c>
      <c r="Q41" s="316">
        <v>14.1</v>
      </c>
      <c r="R41" s="195"/>
      <c r="S41" s="316">
        <v>-6</v>
      </c>
      <c r="T41" s="195" t="s">
        <v>889</v>
      </c>
      <c r="U41" s="195"/>
      <c r="V41" s="195">
        <v>40373</v>
      </c>
      <c r="W41" s="195">
        <v>0</v>
      </c>
      <c r="X41" s="195">
        <v>0</v>
      </c>
      <c r="Y41" s="195"/>
      <c r="Z41" s="195">
        <v>0</v>
      </c>
      <c r="AA41" s="195">
        <v>0</v>
      </c>
      <c r="AB41" s="316">
        <v>0</v>
      </c>
      <c r="AC41" s="316">
        <v>0</v>
      </c>
      <c r="AD41" s="195" t="s">
        <v>966</v>
      </c>
      <c r="AE41" s="195"/>
      <c r="AF41" s="195">
        <v>0</v>
      </c>
      <c r="AG41" s="195">
        <v>0</v>
      </c>
    </row>
    <row r="42" spans="1:33">
      <c r="A42" s="195" t="s">
        <v>901</v>
      </c>
      <c r="B42" s="195" t="s">
        <v>889</v>
      </c>
      <c r="C42" s="195" t="s">
        <v>902</v>
      </c>
      <c r="D42" s="195" t="s">
        <v>967</v>
      </c>
      <c r="E42" s="195"/>
      <c r="F42" s="195" t="s">
        <v>968</v>
      </c>
      <c r="G42" s="195"/>
      <c r="H42" s="195"/>
      <c r="I42" s="195">
        <v>0</v>
      </c>
      <c r="J42" s="195">
        <v>0</v>
      </c>
      <c r="K42" s="195">
        <v>0</v>
      </c>
      <c r="L42" s="195">
        <v>0</v>
      </c>
      <c r="M42" s="195">
        <v>0</v>
      </c>
      <c r="N42" s="195">
        <v>0</v>
      </c>
      <c r="O42" s="195">
        <v>0</v>
      </c>
      <c r="P42" s="195">
        <v>0</v>
      </c>
      <c r="Q42" s="316">
        <v>0</v>
      </c>
      <c r="R42" s="195"/>
      <c r="S42" s="316">
        <v>0</v>
      </c>
      <c r="T42" s="195" t="s">
        <v>889</v>
      </c>
      <c r="U42" s="195"/>
      <c r="V42" s="195">
        <v>0</v>
      </c>
      <c r="W42" s="195">
        <v>0</v>
      </c>
      <c r="X42" s="195">
        <v>0</v>
      </c>
      <c r="Y42" s="195"/>
      <c r="Z42" s="195">
        <v>0</v>
      </c>
      <c r="AA42" s="195">
        <v>0</v>
      </c>
      <c r="AB42" s="316">
        <v>0</v>
      </c>
      <c r="AC42" s="316">
        <v>0</v>
      </c>
      <c r="AD42" s="195" t="s">
        <v>969</v>
      </c>
      <c r="AE42" s="195"/>
      <c r="AF42" s="195">
        <v>0</v>
      </c>
      <c r="AG42" s="195">
        <v>0</v>
      </c>
    </row>
    <row r="43" spans="1:33">
      <c r="A43" s="195" t="s">
        <v>901</v>
      </c>
      <c r="B43" s="195" t="s">
        <v>889</v>
      </c>
      <c r="C43" s="195" t="s">
        <v>902</v>
      </c>
      <c r="D43" s="195" t="s">
        <v>970</v>
      </c>
      <c r="E43" s="195"/>
      <c r="F43" s="195" t="s">
        <v>971</v>
      </c>
      <c r="G43" s="195"/>
      <c r="H43" s="195"/>
      <c r="I43" s="195">
        <v>0</v>
      </c>
      <c r="J43" s="195">
        <v>0</v>
      </c>
      <c r="K43" s="195">
        <v>0</v>
      </c>
      <c r="L43" s="195">
        <v>0</v>
      </c>
      <c r="M43" s="195">
        <v>0</v>
      </c>
      <c r="N43" s="195">
        <v>0</v>
      </c>
      <c r="O43" s="195">
        <v>0</v>
      </c>
      <c r="P43" s="195">
        <v>0</v>
      </c>
      <c r="Q43" s="316">
        <v>0</v>
      </c>
      <c r="R43" s="195"/>
      <c r="S43" s="316">
        <v>0</v>
      </c>
      <c r="T43" s="195" t="s">
        <v>889</v>
      </c>
      <c r="U43" s="195"/>
      <c r="V43" s="195">
        <v>0</v>
      </c>
      <c r="W43" s="195">
        <v>0</v>
      </c>
      <c r="X43" s="195">
        <v>0</v>
      </c>
      <c r="Y43" s="195"/>
      <c r="Z43" s="195">
        <v>0</v>
      </c>
      <c r="AA43" s="195">
        <v>0</v>
      </c>
      <c r="AB43" s="316">
        <v>0</v>
      </c>
      <c r="AC43" s="316">
        <v>0</v>
      </c>
      <c r="AD43" s="195" t="s">
        <v>972</v>
      </c>
      <c r="AE43" s="195"/>
      <c r="AF43" s="195">
        <v>0</v>
      </c>
      <c r="AG43" s="195">
        <v>0</v>
      </c>
    </row>
    <row r="44" spans="1:33">
      <c r="A44" s="195" t="s">
        <v>901</v>
      </c>
      <c r="B44" s="195" t="s">
        <v>889</v>
      </c>
      <c r="C44" s="195" t="s">
        <v>902</v>
      </c>
      <c r="D44" s="195" t="s">
        <v>973</v>
      </c>
      <c r="E44" s="195" t="s">
        <v>912</v>
      </c>
      <c r="F44" s="195" t="s">
        <v>974</v>
      </c>
      <c r="G44" s="195"/>
      <c r="H44" s="195"/>
      <c r="I44" s="195">
        <v>400000</v>
      </c>
      <c r="J44" s="195">
        <v>-24000</v>
      </c>
      <c r="K44" s="195">
        <v>0</v>
      </c>
      <c r="L44" s="195">
        <v>376000</v>
      </c>
      <c r="M44" s="195">
        <v>292678</v>
      </c>
      <c r="N44" s="195">
        <v>0</v>
      </c>
      <c r="O44" s="195">
        <v>292678</v>
      </c>
      <c r="P44" s="195">
        <v>83322</v>
      </c>
      <c r="Q44" s="316">
        <v>22.16</v>
      </c>
      <c r="R44" s="195"/>
      <c r="S44" s="316">
        <v>-6</v>
      </c>
      <c r="T44" s="195" t="s">
        <v>889</v>
      </c>
      <c r="U44" s="195"/>
      <c r="V44" s="195">
        <v>292678</v>
      </c>
      <c r="W44" s="195">
        <v>0</v>
      </c>
      <c r="X44" s="195">
        <v>0</v>
      </c>
      <c r="Y44" s="195"/>
      <c r="Z44" s="195">
        <v>0</v>
      </c>
      <c r="AA44" s="195">
        <v>0</v>
      </c>
      <c r="AB44" s="316">
        <v>0</v>
      </c>
      <c r="AC44" s="316">
        <v>0</v>
      </c>
      <c r="AD44" s="195" t="s">
        <v>975</v>
      </c>
      <c r="AE44" s="195"/>
      <c r="AF44" s="195">
        <v>0</v>
      </c>
      <c r="AG44" s="195">
        <v>0</v>
      </c>
    </row>
    <row r="45" spans="1:33">
      <c r="A45" s="195"/>
      <c r="B45" s="195"/>
      <c r="C45" s="195"/>
      <c r="D45" s="195"/>
      <c r="E45" s="195"/>
      <c r="F45" s="195"/>
      <c r="G45" s="195"/>
      <c r="H45" s="195"/>
      <c r="I45" s="195"/>
      <c r="J45" s="195"/>
      <c r="K45" s="195"/>
      <c r="L45" s="195"/>
      <c r="M45" s="195"/>
      <c r="N45" s="195"/>
      <c r="O45" s="195"/>
      <c r="P45" s="195"/>
      <c r="Q45" s="316"/>
      <c r="R45" s="195"/>
      <c r="S45" s="316"/>
      <c r="T45" s="195" t="s">
        <v>889</v>
      </c>
      <c r="U45" s="195"/>
      <c r="V45" s="195"/>
      <c r="W45" s="195"/>
      <c r="X45" s="195"/>
      <c r="Y45" s="195"/>
      <c r="Z45" s="195"/>
      <c r="AA45" s="195"/>
      <c r="AB45" s="316"/>
      <c r="AC45" s="316"/>
      <c r="AD45" s="195" t="s">
        <v>976</v>
      </c>
      <c r="AE45" s="195"/>
      <c r="AF45" s="195"/>
      <c r="AG45" s="195"/>
    </row>
    <row r="46" spans="1:33">
      <c r="A46" s="195"/>
      <c r="B46" s="195"/>
      <c r="C46" s="195"/>
      <c r="D46" s="195"/>
      <c r="E46" s="195"/>
      <c r="F46" s="195" t="s">
        <v>69</v>
      </c>
      <c r="G46" s="195"/>
      <c r="H46" s="195"/>
      <c r="I46" s="195"/>
      <c r="J46" s="195"/>
      <c r="K46" s="195"/>
      <c r="L46" s="195"/>
      <c r="M46" s="195"/>
      <c r="N46" s="195"/>
      <c r="O46" s="195"/>
      <c r="P46" s="195"/>
      <c r="Q46" s="316"/>
      <c r="R46" s="195"/>
      <c r="S46" s="316"/>
      <c r="T46" s="195" t="s">
        <v>889</v>
      </c>
      <c r="U46" s="195"/>
      <c r="V46" s="195"/>
      <c r="W46" s="195"/>
      <c r="X46" s="195"/>
      <c r="Y46" s="195"/>
      <c r="Z46" s="195"/>
      <c r="AA46" s="195"/>
      <c r="AB46" s="316"/>
      <c r="AC46" s="316"/>
      <c r="AD46" s="195" t="s">
        <v>977</v>
      </c>
      <c r="AE46" s="195"/>
      <c r="AF46" s="195"/>
      <c r="AG46" s="195"/>
    </row>
    <row r="47" spans="1:33">
      <c r="A47" s="195" t="s">
        <v>901</v>
      </c>
      <c r="B47" s="195" t="s">
        <v>889</v>
      </c>
      <c r="C47" s="195" t="s">
        <v>902</v>
      </c>
      <c r="D47" s="195" t="s">
        <v>978</v>
      </c>
      <c r="E47" s="195"/>
      <c r="F47" s="195" t="s">
        <v>979</v>
      </c>
      <c r="G47" s="195"/>
      <c r="H47" s="195" t="s">
        <v>904</v>
      </c>
      <c r="I47" s="195">
        <v>1000</v>
      </c>
      <c r="J47" s="195">
        <v>-60</v>
      </c>
      <c r="K47" s="195">
        <v>0</v>
      </c>
      <c r="L47" s="195">
        <v>940</v>
      </c>
      <c r="M47" s="195">
        <v>930</v>
      </c>
      <c r="N47" s="195">
        <v>0</v>
      </c>
      <c r="O47" s="195">
        <v>930</v>
      </c>
      <c r="P47" s="195">
        <v>10</v>
      </c>
      <c r="Q47" s="316">
        <v>1.06</v>
      </c>
      <c r="R47" s="195"/>
      <c r="S47" s="316">
        <v>-6</v>
      </c>
      <c r="T47" s="195" t="s">
        <v>889</v>
      </c>
      <c r="U47" s="195"/>
      <c r="V47" s="195">
        <v>930</v>
      </c>
      <c r="W47" s="195">
        <v>0</v>
      </c>
      <c r="X47" s="195">
        <v>0</v>
      </c>
      <c r="Y47" s="195"/>
      <c r="Z47" s="195">
        <v>0</v>
      </c>
      <c r="AA47" s="195">
        <v>0</v>
      </c>
      <c r="AB47" s="316">
        <v>0</v>
      </c>
      <c r="AC47" s="316">
        <v>0</v>
      </c>
      <c r="AD47" s="195" t="s">
        <v>980</v>
      </c>
      <c r="AE47" s="195"/>
      <c r="AF47" s="195">
        <v>0</v>
      </c>
      <c r="AG47" s="195">
        <v>0</v>
      </c>
    </row>
    <row r="48" spans="1:33">
      <c r="A48" s="195" t="s">
        <v>901</v>
      </c>
      <c r="B48" s="195" t="s">
        <v>889</v>
      </c>
      <c r="C48" s="195" t="s">
        <v>902</v>
      </c>
      <c r="D48" s="195" t="s">
        <v>981</v>
      </c>
      <c r="E48" s="195"/>
      <c r="F48" s="195" t="s">
        <v>982</v>
      </c>
      <c r="G48" s="195"/>
      <c r="H48" s="195" t="s">
        <v>904</v>
      </c>
      <c r="I48" s="195">
        <v>250000</v>
      </c>
      <c r="J48" s="195">
        <v>-15000</v>
      </c>
      <c r="K48" s="195">
        <v>0</v>
      </c>
      <c r="L48" s="195">
        <v>235000</v>
      </c>
      <c r="M48" s="195">
        <v>129915</v>
      </c>
      <c r="N48" s="195">
        <v>0</v>
      </c>
      <c r="O48" s="195">
        <v>129915</v>
      </c>
      <c r="P48" s="195">
        <v>105085</v>
      </c>
      <c r="Q48" s="316">
        <v>44.72</v>
      </c>
      <c r="R48" s="195" t="s">
        <v>907</v>
      </c>
      <c r="S48" s="316">
        <v>-6</v>
      </c>
      <c r="T48" s="195" t="s">
        <v>889</v>
      </c>
      <c r="U48" s="195"/>
      <c r="V48" s="195">
        <v>129915</v>
      </c>
      <c r="W48" s="195">
        <v>0</v>
      </c>
      <c r="X48" s="195">
        <v>0</v>
      </c>
      <c r="Y48" s="195"/>
      <c r="Z48" s="195">
        <v>0</v>
      </c>
      <c r="AA48" s="195">
        <v>0</v>
      </c>
      <c r="AB48" s="316">
        <v>0</v>
      </c>
      <c r="AC48" s="316">
        <v>0</v>
      </c>
      <c r="AD48" s="195" t="s">
        <v>983</v>
      </c>
      <c r="AE48" s="195"/>
      <c r="AF48" s="195">
        <v>0</v>
      </c>
      <c r="AG48" s="195">
        <v>0</v>
      </c>
    </row>
    <row r="49" spans="1:33">
      <c r="A49" s="195" t="s">
        <v>901</v>
      </c>
      <c r="B49" s="195" t="s">
        <v>889</v>
      </c>
      <c r="C49" s="195" t="s">
        <v>902</v>
      </c>
      <c r="D49" s="195" t="s">
        <v>984</v>
      </c>
      <c r="E49" s="195"/>
      <c r="F49" s="195" t="s">
        <v>985</v>
      </c>
      <c r="G49" s="195"/>
      <c r="H49" s="195" t="s">
        <v>904</v>
      </c>
      <c r="I49" s="195">
        <v>350000</v>
      </c>
      <c r="J49" s="195">
        <v>0</v>
      </c>
      <c r="K49" s="195">
        <v>0</v>
      </c>
      <c r="L49" s="195">
        <v>350000</v>
      </c>
      <c r="M49" s="195">
        <v>335928</v>
      </c>
      <c r="N49" s="195">
        <v>0</v>
      </c>
      <c r="O49" s="195">
        <v>335928</v>
      </c>
      <c r="P49" s="195">
        <v>14072</v>
      </c>
      <c r="Q49" s="316">
        <v>4.0199999999999996</v>
      </c>
      <c r="R49" s="195"/>
      <c r="S49" s="316">
        <v>0</v>
      </c>
      <c r="T49" s="195" t="s">
        <v>889</v>
      </c>
      <c r="U49" s="195"/>
      <c r="V49" s="195">
        <v>335928</v>
      </c>
      <c r="W49" s="195">
        <v>0</v>
      </c>
      <c r="X49" s="195">
        <v>0</v>
      </c>
      <c r="Y49" s="195"/>
      <c r="Z49" s="195">
        <v>0</v>
      </c>
      <c r="AA49" s="195">
        <v>0</v>
      </c>
      <c r="AB49" s="316">
        <v>0</v>
      </c>
      <c r="AC49" s="316">
        <v>0</v>
      </c>
      <c r="AD49" s="195" t="s">
        <v>986</v>
      </c>
      <c r="AE49" s="195"/>
      <c r="AF49" s="195">
        <v>0</v>
      </c>
      <c r="AG49" s="195">
        <v>0</v>
      </c>
    </row>
    <row r="50" spans="1:33">
      <c r="A50" s="195" t="s">
        <v>901</v>
      </c>
      <c r="B50" s="195" t="s">
        <v>889</v>
      </c>
      <c r="C50" s="195" t="s">
        <v>902</v>
      </c>
      <c r="D50" s="195" t="s">
        <v>987</v>
      </c>
      <c r="E50" s="195"/>
      <c r="F50" s="195" t="s">
        <v>988</v>
      </c>
      <c r="G50" s="195"/>
      <c r="H50" s="195" t="s">
        <v>904</v>
      </c>
      <c r="I50" s="195">
        <v>25000</v>
      </c>
      <c r="J50" s="195">
        <v>0</v>
      </c>
      <c r="K50" s="195">
        <v>0</v>
      </c>
      <c r="L50" s="195">
        <v>25000</v>
      </c>
      <c r="M50" s="195">
        <v>23236</v>
      </c>
      <c r="N50" s="195">
        <v>0</v>
      </c>
      <c r="O50" s="195">
        <v>23236</v>
      </c>
      <c r="P50" s="195">
        <v>1764</v>
      </c>
      <c r="Q50" s="316">
        <v>7.06</v>
      </c>
      <c r="R50" s="195"/>
      <c r="S50" s="316">
        <v>0</v>
      </c>
      <c r="T50" s="195" t="s">
        <v>889</v>
      </c>
      <c r="U50" s="195"/>
      <c r="V50" s="195">
        <v>23236</v>
      </c>
      <c r="W50" s="195">
        <v>0</v>
      </c>
      <c r="X50" s="195">
        <v>0</v>
      </c>
      <c r="Y50" s="195"/>
      <c r="Z50" s="195">
        <v>0</v>
      </c>
      <c r="AA50" s="195">
        <v>0</v>
      </c>
      <c r="AB50" s="316">
        <v>0</v>
      </c>
      <c r="AC50" s="316">
        <v>0</v>
      </c>
      <c r="AD50" s="195" t="s">
        <v>989</v>
      </c>
      <c r="AE50" s="195"/>
      <c r="AF50" s="195">
        <v>0</v>
      </c>
      <c r="AG50" s="195">
        <v>0</v>
      </c>
    </row>
    <row r="51" spans="1:33">
      <c r="A51" s="195" t="s">
        <v>901</v>
      </c>
      <c r="B51" s="195" t="s">
        <v>889</v>
      </c>
      <c r="C51" s="195" t="s">
        <v>902</v>
      </c>
      <c r="D51" s="195" t="s">
        <v>990</v>
      </c>
      <c r="E51" s="195"/>
      <c r="F51" s="195" t="s">
        <v>991</v>
      </c>
      <c r="G51" s="195"/>
      <c r="H51" s="195"/>
      <c r="I51" s="195">
        <v>0</v>
      </c>
      <c r="J51" s="195">
        <v>0</v>
      </c>
      <c r="K51" s="195">
        <v>0</v>
      </c>
      <c r="L51" s="195">
        <v>0</v>
      </c>
      <c r="M51" s="195">
        <v>0</v>
      </c>
      <c r="N51" s="195">
        <v>0</v>
      </c>
      <c r="O51" s="195">
        <v>0</v>
      </c>
      <c r="P51" s="195">
        <v>0</v>
      </c>
      <c r="Q51" s="316">
        <v>0</v>
      </c>
      <c r="R51" s="195"/>
      <c r="S51" s="316">
        <v>0</v>
      </c>
      <c r="T51" s="195" t="s">
        <v>889</v>
      </c>
      <c r="U51" s="195"/>
      <c r="V51" s="195">
        <v>0</v>
      </c>
      <c r="W51" s="195">
        <v>0</v>
      </c>
      <c r="X51" s="195">
        <v>0</v>
      </c>
      <c r="Y51" s="195"/>
      <c r="Z51" s="195">
        <v>0</v>
      </c>
      <c r="AA51" s="195">
        <v>0</v>
      </c>
      <c r="AB51" s="316">
        <v>0</v>
      </c>
      <c r="AC51" s="316">
        <v>0</v>
      </c>
      <c r="AD51" s="195" t="s">
        <v>992</v>
      </c>
      <c r="AE51" s="195"/>
      <c r="AF51" s="195">
        <v>0</v>
      </c>
      <c r="AG51" s="195">
        <v>0</v>
      </c>
    </row>
    <row r="52" spans="1:33">
      <c r="A52" s="195" t="s">
        <v>901</v>
      </c>
      <c r="B52" s="195" t="s">
        <v>889</v>
      </c>
      <c r="C52" s="195" t="s">
        <v>902</v>
      </c>
      <c r="D52" s="195" t="s">
        <v>993</v>
      </c>
      <c r="E52" s="195"/>
      <c r="F52" s="195" t="s">
        <v>994</v>
      </c>
      <c r="G52" s="195"/>
      <c r="H52" s="195"/>
      <c r="I52" s="195">
        <v>0</v>
      </c>
      <c r="J52" s="195">
        <v>0</v>
      </c>
      <c r="K52" s="195">
        <v>0</v>
      </c>
      <c r="L52" s="195">
        <v>0</v>
      </c>
      <c r="M52" s="195">
        <v>0</v>
      </c>
      <c r="N52" s="195">
        <v>0</v>
      </c>
      <c r="O52" s="195">
        <v>0</v>
      </c>
      <c r="P52" s="195">
        <v>0</v>
      </c>
      <c r="Q52" s="316">
        <v>0</v>
      </c>
      <c r="R52" s="195"/>
      <c r="S52" s="316">
        <v>0</v>
      </c>
      <c r="T52" s="195" t="s">
        <v>889</v>
      </c>
      <c r="U52" s="195"/>
      <c r="V52" s="195">
        <v>0</v>
      </c>
      <c r="W52" s="195">
        <v>0</v>
      </c>
      <c r="X52" s="195">
        <v>0</v>
      </c>
      <c r="Y52" s="195"/>
      <c r="Z52" s="195">
        <v>0</v>
      </c>
      <c r="AA52" s="195">
        <v>0</v>
      </c>
      <c r="AB52" s="316">
        <v>0</v>
      </c>
      <c r="AC52" s="316">
        <v>0</v>
      </c>
      <c r="AD52" s="195" t="s">
        <v>995</v>
      </c>
      <c r="AE52" s="195"/>
      <c r="AF52" s="195">
        <v>0</v>
      </c>
      <c r="AG52" s="195">
        <v>0</v>
      </c>
    </row>
    <row r="53" spans="1:33">
      <c r="A53" s="195" t="s">
        <v>901</v>
      </c>
      <c r="B53" s="195" t="s">
        <v>889</v>
      </c>
      <c r="C53" s="195" t="s">
        <v>902</v>
      </c>
      <c r="D53" s="195" t="s">
        <v>996</v>
      </c>
      <c r="E53" s="195"/>
      <c r="F53" s="195" t="s">
        <v>971</v>
      </c>
      <c r="G53" s="195"/>
      <c r="H53" s="195"/>
      <c r="I53" s="195">
        <v>0</v>
      </c>
      <c r="J53" s="195">
        <v>0</v>
      </c>
      <c r="K53" s="195">
        <v>0</v>
      </c>
      <c r="L53" s="195">
        <v>0</v>
      </c>
      <c r="M53" s="195">
        <v>0</v>
      </c>
      <c r="N53" s="195">
        <v>0</v>
      </c>
      <c r="O53" s="195">
        <v>0</v>
      </c>
      <c r="P53" s="195">
        <v>0</v>
      </c>
      <c r="Q53" s="316">
        <v>0</v>
      </c>
      <c r="R53" s="195"/>
      <c r="S53" s="316">
        <v>0</v>
      </c>
      <c r="T53" s="195" t="s">
        <v>889</v>
      </c>
      <c r="U53" s="195"/>
      <c r="V53" s="195">
        <v>0</v>
      </c>
      <c r="W53" s="195">
        <v>0</v>
      </c>
      <c r="X53" s="195">
        <v>0</v>
      </c>
      <c r="Y53" s="195"/>
      <c r="Z53" s="195">
        <v>0</v>
      </c>
      <c r="AA53" s="195">
        <v>0</v>
      </c>
      <c r="AB53" s="316">
        <v>0</v>
      </c>
      <c r="AC53" s="316">
        <v>0</v>
      </c>
      <c r="AD53" s="195" t="s">
        <v>997</v>
      </c>
      <c r="AE53" s="195"/>
      <c r="AF53" s="195">
        <v>0</v>
      </c>
      <c r="AG53" s="195">
        <v>0</v>
      </c>
    </row>
    <row r="54" spans="1:33">
      <c r="A54" s="195" t="s">
        <v>901</v>
      </c>
      <c r="B54" s="195" t="s">
        <v>889</v>
      </c>
      <c r="C54" s="195" t="s">
        <v>902</v>
      </c>
      <c r="D54" s="195" t="s">
        <v>998</v>
      </c>
      <c r="E54" s="195"/>
      <c r="F54" s="195" t="s">
        <v>999</v>
      </c>
      <c r="G54" s="195"/>
      <c r="H54" s="195"/>
      <c r="I54" s="195">
        <v>0</v>
      </c>
      <c r="J54" s="195">
        <v>0</v>
      </c>
      <c r="K54" s="195">
        <v>0</v>
      </c>
      <c r="L54" s="195">
        <v>0</v>
      </c>
      <c r="M54" s="195">
        <v>0</v>
      </c>
      <c r="N54" s="195">
        <v>0</v>
      </c>
      <c r="O54" s="195">
        <v>0</v>
      </c>
      <c r="P54" s="195">
        <v>0</v>
      </c>
      <c r="Q54" s="316">
        <v>0</v>
      </c>
      <c r="R54" s="195"/>
      <c r="S54" s="316">
        <v>0</v>
      </c>
      <c r="T54" s="195" t="s">
        <v>889</v>
      </c>
      <c r="U54" s="195"/>
      <c r="V54" s="195">
        <v>0</v>
      </c>
      <c r="W54" s="195">
        <v>0</v>
      </c>
      <c r="X54" s="195">
        <v>0</v>
      </c>
      <c r="Y54" s="195"/>
      <c r="Z54" s="195">
        <v>0</v>
      </c>
      <c r="AA54" s="195">
        <v>0</v>
      </c>
      <c r="AB54" s="316">
        <v>0</v>
      </c>
      <c r="AC54" s="316">
        <v>0</v>
      </c>
      <c r="AD54" s="195" t="s">
        <v>1000</v>
      </c>
      <c r="AE54" s="195"/>
      <c r="AF54" s="195">
        <v>0</v>
      </c>
      <c r="AG54" s="195">
        <v>0</v>
      </c>
    </row>
    <row r="55" spans="1:33">
      <c r="A55" s="195" t="s">
        <v>901</v>
      </c>
      <c r="B55" s="195" t="s">
        <v>889</v>
      </c>
      <c r="C55" s="195" t="s">
        <v>902</v>
      </c>
      <c r="D55" s="195" t="s">
        <v>1001</v>
      </c>
      <c r="E55" s="195" t="s">
        <v>943</v>
      </c>
      <c r="F55" s="195" t="s">
        <v>1002</v>
      </c>
      <c r="G55" s="195"/>
      <c r="H55" s="195" t="s">
        <v>945</v>
      </c>
      <c r="I55" s="195">
        <v>540000</v>
      </c>
      <c r="J55" s="195">
        <v>-121900</v>
      </c>
      <c r="K55" s="195">
        <v>0</v>
      </c>
      <c r="L55" s="195">
        <v>418100</v>
      </c>
      <c r="M55" s="195">
        <v>352480</v>
      </c>
      <c r="N55" s="195">
        <v>0</v>
      </c>
      <c r="O55" s="195">
        <v>352480</v>
      </c>
      <c r="P55" s="195">
        <v>65620</v>
      </c>
      <c r="Q55" s="316">
        <v>15.69</v>
      </c>
      <c r="R55" s="195" t="s">
        <v>907</v>
      </c>
      <c r="S55" s="316">
        <v>-22.57</v>
      </c>
      <c r="T55" s="195" t="s">
        <v>889</v>
      </c>
      <c r="U55" s="195"/>
      <c r="V55" s="195">
        <v>352480</v>
      </c>
      <c r="W55" s="195">
        <v>0</v>
      </c>
      <c r="X55" s="195">
        <v>0</v>
      </c>
      <c r="Y55" s="195"/>
      <c r="Z55" s="195">
        <v>0</v>
      </c>
      <c r="AA55" s="195">
        <v>0</v>
      </c>
      <c r="AB55" s="316">
        <v>0</v>
      </c>
      <c r="AC55" s="316">
        <v>0</v>
      </c>
      <c r="AD55" s="195" t="s">
        <v>1003</v>
      </c>
      <c r="AE55" s="195"/>
      <c r="AF55" s="195">
        <v>0</v>
      </c>
      <c r="AG55" s="195">
        <v>0</v>
      </c>
    </row>
    <row r="56" spans="1:33">
      <c r="A56" s="195" t="s">
        <v>901</v>
      </c>
      <c r="B56" s="195" t="s">
        <v>889</v>
      </c>
      <c r="C56" s="195" t="s">
        <v>902</v>
      </c>
      <c r="D56" s="195" t="s">
        <v>1004</v>
      </c>
      <c r="E56" s="195" t="s">
        <v>912</v>
      </c>
      <c r="F56" s="195" t="s">
        <v>1005</v>
      </c>
      <c r="G56" s="195"/>
      <c r="H56" s="195"/>
      <c r="I56" s="195">
        <v>1166000</v>
      </c>
      <c r="J56" s="195">
        <v>-136960</v>
      </c>
      <c r="K56" s="195">
        <v>0</v>
      </c>
      <c r="L56" s="195">
        <v>1029040</v>
      </c>
      <c r="M56" s="195">
        <v>842489</v>
      </c>
      <c r="N56" s="195">
        <v>0</v>
      </c>
      <c r="O56" s="195">
        <v>842489</v>
      </c>
      <c r="P56" s="195">
        <v>186551</v>
      </c>
      <c r="Q56" s="316">
        <v>18.13</v>
      </c>
      <c r="R56" s="195"/>
      <c r="S56" s="316">
        <v>-11.75</v>
      </c>
      <c r="T56" s="195" t="s">
        <v>889</v>
      </c>
      <c r="U56" s="195"/>
      <c r="V56" s="195">
        <v>842489</v>
      </c>
      <c r="W56" s="195">
        <v>0</v>
      </c>
      <c r="X56" s="195">
        <v>0</v>
      </c>
      <c r="Y56" s="195"/>
      <c r="Z56" s="195">
        <v>0</v>
      </c>
      <c r="AA56" s="195">
        <v>0</v>
      </c>
      <c r="AB56" s="316">
        <v>0</v>
      </c>
      <c r="AC56" s="316">
        <v>0</v>
      </c>
      <c r="AD56" s="195" t="s">
        <v>1006</v>
      </c>
      <c r="AE56" s="195"/>
      <c r="AF56" s="195">
        <v>0</v>
      </c>
      <c r="AG56" s="195">
        <v>0</v>
      </c>
    </row>
    <row r="57" spans="1:33">
      <c r="A57" s="195" t="s">
        <v>901</v>
      </c>
      <c r="B57" s="195" t="s">
        <v>889</v>
      </c>
      <c r="C57" s="195" t="s">
        <v>902</v>
      </c>
      <c r="D57" s="195" t="s">
        <v>1007</v>
      </c>
      <c r="E57" s="195" t="s">
        <v>1008</v>
      </c>
      <c r="F57" s="195" t="s">
        <v>1009</v>
      </c>
      <c r="G57" s="195"/>
      <c r="H57" s="195"/>
      <c r="I57" s="195">
        <v>2966000</v>
      </c>
      <c r="J57" s="195">
        <v>-252960</v>
      </c>
      <c r="K57" s="195">
        <v>0</v>
      </c>
      <c r="L57" s="195">
        <v>2713040</v>
      </c>
      <c r="M57" s="195">
        <v>2328414</v>
      </c>
      <c r="N57" s="195">
        <v>0</v>
      </c>
      <c r="O57" s="195">
        <v>2328414</v>
      </c>
      <c r="P57" s="195">
        <v>384626</v>
      </c>
      <c r="Q57" s="316">
        <v>14.18</v>
      </c>
      <c r="R57" s="195"/>
      <c r="S57" s="316">
        <v>-8.5299999999999994</v>
      </c>
      <c r="T57" s="195" t="s">
        <v>889</v>
      </c>
      <c r="U57" s="195"/>
      <c r="V57" s="195">
        <v>2328414</v>
      </c>
      <c r="W57" s="195">
        <v>0</v>
      </c>
      <c r="X57" s="195">
        <v>0</v>
      </c>
      <c r="Y57" s="195"/>
      <c r="Z57" s="195">
        <v>0</v>
      </c>
      <c r="AA57" s="195">
        <v>0</v>
      </c>
      <c r="AB57" s="316">
        <v>0</v>
      </c>
      <c r="AC57" s="316">
        <v>0</v>
      </c>
      <c r="AD57" s="195" t="s">
        <v>1010</v>
      </c>
      <c r="AE57" s="195"/>
      <c r="AF57" s="195">
        <v>0</v>
      </c>
      <c r="AG57" s="195">
        <v>0</v>
      </c>
    </row>
    <row r="58" spans="1:33">
      <c r="A58" s="195"/>
      <c r="B58" s="195"/>
      <c r="C58" s="195"/>
      <c r="D58" s="195"/>
      <c r="E58" s="195"/>
      <c r="F58" s="195" t="s">
        <v>1011</v>
      </c>
      <c r="G58" s="195" t="s">
        <v>671</v>
      </c>
      <c r="H58" s="195"/>
      <c r="I58" s="195"/>
      <c r="J58" s="195"/>
      <c r="K58" s="195"/>
      <c r="L58" s="195"/>
      <c r="M58" s="195"/>
      <c r="N58" s="195"/>
      <c r="O58" s="195"/>
      <c r="P58" s="195"/>
      <c r="Q58" s="316"/>
      <c r="R58" s="195"/>
      <c r="S58" s="316"/>
      <c r="T58" s="195" t="s">
        <v>889</v>
      </c>
      <c r="U58" s="195"/>
      <c r="V58" s="195"/>
      <c r="W58" s="195"/>
      <c r="X58" s="195"/>
      <c r="Y58" s="195"/>
      <c r="Z58" s="195"/>
      <c r="AA58" s="195"/>
      <c r="AB58" s="316"/>
      <c r="AC58" s="316"/>
      <c r="AD58" s="195" t="s">
        <v>1012</v>
      </c>
      <c r="AE58" s="195"/>
      <c r="AF58" s="195"/>
      <c r="AG58" s="195"/>
    </row>
    <row r="59" spans="1:33">
      <c r="A59" s="195"/>
      <c r="B59" s="195"/>
      <c r="C59" s="195"/>
      <c r="D59" s="195"/>
      <c r="E59" s="195"/>
      <c r="F59" s="195" t="s">
        <v>70</v>
      </c>
      <c r="G59" s="195"/>
      <c r="H59" s="195"/>
      <c r="I59" s="195"/>
      <c r="J59" s="195"/>
      <c r="K59" s="195"/>
      <c r="L59" s="195"/>
      <c r="M59" s="195"/>
      <c r="N59" s="195"/>
      <c r="O59" s="195"/>
      <c r="P59" s="195"/>
      <c r="Q59" s="316"/>
      <c r="R59" s="195"/>
      <c r="S59" s="316"/>
      <c r="T59" s="195" t="s">
        <v>889</v>
      </c>
      <c r="U59" s="195"/>
      <c r="V59" s="195"/>
      <c r="W59" s="195"/>
      <c r="X59" s="195"/>
      <c r="Y59" s="195"/>
      <c r="Z59" s="195"/>
      <c r="AA59" s="195"/>
      <c r="AB59" s="316"/>
      <c r="AC59" s="316"/>
      <c r="AD59" s="195" t="s">
        <v>1013</v>
      </c>
      <c r="AE59" s="195"/>
      <c r="AF59" s="195"/>
      <c r="AG59" s="195"/>
    </row>
    <row r="60" spans="1:33">
      <c r="A60" s="195" t="s">
        <v>901</v>
      </c>
      <c r="B60" s="195" t="s">
        <v>889</v>
      </c>
      <c r="C60" s="195" t="s">
        <v>902</v>
      </c>
      <c r="D60" s="195" t="s">
        <v>1014</v>
      </c>
      <c r="E60" s="195"/>
      <c r="F60" s="195" t="s">
        <v>1015</v>
      </c>
      <c r="G60" s="195"/>
      <c r="H60" s="195"/>
      <c r="I60" s="195">
        <v>0</v>
      </c>
      <c r="J60" s="195">
        <v>0</v>
      </c>
      <c r="K60" s="195">
        <v>0</v>
      </c>
      <c r="L60" s="195">
        <v>0</v>
      </c>
      <c r="M60" s="195">
        <v>0</v>
      </c>
      <c r="N60" s="195">
        <v>0</v>
      </c>
      <c r="O60" s="195">
        <v>0</v>
      </c>
      <c r="P60" s="195">
        <v>0</v>
      </c>
      <c r="Q60" s="316">
        <v>0</v>
      </c>
      <c r="R60" s="195"/>
      <c r="S60" s="316">
        <v>0</v>
      </c>
      <c r="T60" s="195" t="s">
        <v>889</v>
      </c>
      <c r="U60" s="195"/>
      <c r="V60" s="195">
        <v>0</v>
      </c>
      <c r="W60" s="195">
        <v>0</v>
      </c>
      <c r="X60" s="195">
        <v>0</v>
      </c>
      <c r="Y60" s="195"/>
      <c r="Z60" s="195">
        <v>0</v>
      </c>
      <c r="AA60" s="195">
        <v>0</v>
      </c>
      <c r="AB60" s="316">
        <v>0</v>
      </c>
      <c r="AC60" s="316">
        <v>0</v>
      </c>
      <c r="AD60" s="195" t="s">
        <v>1016</v>
      </c>
      <c r="AE60" s="195"/>
      <c r="AF60" s="195">
        <v>0</v>
      </c>
      <c r="AG60" s="195">
        <v>0</v>
      </c>
    </row>
    <row r="61" spans="1:33">
      <c r="A61" s="195" t="s">
        <v>901</v>
      </c>
      <c r="B61" s="195" t="s">
        <v>889</v>
      </c>
      <c r="C61" s="195" t="s">
        <v>902</v>
      </c>
      <c r="D61" s="195" t="s">
        <v>1017</v>
      </c>
      <c r="E61" s="195"/>
      <c r="F61" s="195" t="s">
        <v>1018</v>
      </c>
      <c r="G61" s="195"/>
      <c r="H61" s="195"/>
      <c r="I61" s="195">
        <v>0</v>
      </c>
      <c r="J61" s="195">
        <v>0</v>
      </c>
      <c r="K61" s="195">
        <v>0</v>
      </c>
      <c r="L61" s="195">
        <v>0</v>
      </c>
      <c r="M61" s="195">
        <v>0</v>
      </c>
      <c r="N61" s="195">
        <v>0</v>
      </c>
      <c r="O61" s="195">
        <v>0</v>
      </c>
      <c r="P61" s="195">
        <v>0</v>
      </c>
      <c r="Q61" s="316">
        <v>0</v>
      </c>
      <c r="R61" s="195"/>
      <c r="S61" s="316">
        <v>0</v>
      </c>
      <c r="T61" s="195" t="s">
        <v>889</v>
      </c>
      <c r="U61" s="195"/>
      <c r="V61" s="195">
        <v>0</v>
      </c>
      <c r="W61" s="195">
        <v>0</v>
      </c>
      <c r="X61" s="195">
        <v>0</v>
      </c>
      <c r="Y61" s="195"/>
      <c r="Z61" s="195">
        <v>0</v>
      </c>
      <c r="AA61" s="195">
        <v>0</v>
      </c>
      <c r="AB61" s="316">
        <v>0</v>
      </c>
      <c r="AC61" s="316">
        <v>0</v>
      </c>
      <c r="AD61" s="195" t="s">
        <v>1019</v>
      </c>
      <c r="AE61" s="195"/>
      <c r="AF61" s="195">
        <v>0</v>
      </c>
      <c r="AG61" s="195">
        <v>0</v>
      </c>
    </row>
    <row r="62" spans="1:33">
      <c r="A62" s="195" t="s">
        <v>901</v>
      </c>
      <c r="B62" s="195" t="s">
        <v>889</v>
      </c>
      <c r="C62" s="195" t="s">
        <v>902</v>
      </c>
      <c r="D62" s="195" t="s">
        <v>1020</v>
      </c>
      <c r="E62" s="195"/>
      <c r="F62" s="195" t="s">
        <v>1021</v>
      </c>
      <c r="G62" s="195"/>
      <c r="H62" s="195"/>
      <c r="I62" s="195">
        <v>0</v>
      </c>
      <c r="J62" s="195">
        <v>0</v>
      </c>
      <c r="K62" s="195">
        <v>0</v>
      </c>
      <c r="L62" s="195">
        <v>0</v>
      </c>
      <c r="M62" s="195">
        <v>0</v>
      </c>
      <c r="N62" s="195">
        <v>0</v>
      </c>
      <c r="O62" s="195">
        <v>0</v>
      </c>
      <c r="P62" s="195">
        <v>0</v>
      </c>
      <c r="Q62" s="316">
        <v>0</v>
      </c>
      <c r="R62" s="195"/>
      <c r="S62" s="316">
        <v>0</v>
      </c>
      <c r="T62" s="195" t="s">
        <v>889</v>
      </c>
      <c r="U62" s="195"/>
      <c r="V62" s="195">
        <v>0</v>
      </c>
      <c r="W62" s="195">
        <v>0</v>
      </c>
      <c r="X62" s="195">
        <v>0</v>
      </c>
      <c r="Y62" s="195"/>
      <c r="Z62" s="195">
        <v>0</v>
      </c>
      <c r="AA62" s="195">
        <v>0</v>
      </c>
      <c r="AB62" s="316">
        <v>0</v>
      </c>
      <c r="AC62" s="316">
        <v>0</v>
      </c>
      <c r="AD62" s="195" t="s">
        <v>1022</v>
      </c>
      <c r="AE62" s="195"/>
      <c r="AF62" s="195">
        <v>0</v>
      </c>
      <c r="AG62" s="195">
        <v>0</v>
      </c>
    </row>
    <row r="63" spans="1:33">
      <c r="A63" s="195" t="s">
        <v>901</v>
      </c>
      <c r="B63" s="195" t="s">
        <v>889</v>
      </c>
      <c r="C63" s="195" t="s">
        <v>902</v>
      </c>
      <c r="D63" s="195" t="s">
        <v>1023</v>
      </c>
      <c r="E63" s="195"/>
      <c r="F63" s="195" t="s">
        <v>1024</v>
      </c>
      <c r="G63" s="195"/>
      <c r="H63" s="195"/>
      <c r="I63" s="195">
        <v>0</v>
      </c>
      <c r="J63" s="195">
        <v>0</v>
      </c>
      <c r="K63" s="195">
        <v>0</v>
      </c>
      <c r="L63" s="195">
        <v>0</v>
      </c>
      <c r="M63" s="195">
        <v>0</v>
      </c>
      <c r="N63" s="195">
        <v>0</v>
      </c>
      <c r="O63" s="195">
        <v>0</v>
      </c>
      <c r="P63" s="195">
        <v>0</v>
      </c>
      <c r="Q63" s="316">
        <v>0</v>
      </c>
      <c r="R63" s="195"/>
      <c r="S63" s="316">
        <v>0</v>
      </c>
      <c r="T63" s="195" t="s">
        <v>889</v>
      </c>
      <c r="U63" s="195"/>
      <c r="V63" s="195">
        <v>0</v>
      </c>
      <c r="W63" s="195">
        <v>0</v>
      </c>
      <c r="X63" s="195">
        <v>0</v>
      </c>
      <c r="Y63" s="195"/>
      <c r="Z63" s="195">
        <v>0</v>
      </c>
      <c r="AA63" s="195">
        <v>0</v>
      </c>
      <c r="AB63" s="316">
        <v>0</v>
      </c>
      <c r="AC63" s="316">
        <v>0</v>
      </c>
      <c r="AD63" s="195" t="s">
        <v>1025</v>
      </c>
      <c r="AE63" s="195"/>
      <c r="AF63" s="195">
        <v>0</v>
      </c>
      <c r="AG63" s="195">
        <v>0</v>
      </c>
    </row>
    <row r="64" spans="1:33">
      <c r="A64" s="195" t="s">
        <v>901</v>
      </c>
      <c r="B64" s="195" t="s">
        <v>889</v>
      </c>
      <c r="C64" s="195" t="s">
        <v>902</v>
      </c>
      <c r="D64" s="195" t="s">
        <v>1026</v>
      </c>
      <c r="E64" s="195"/>
      <c r="F64" s="195" t="s">
        <v>1027</v>
      </c>
      <c r="G64" s="195"/>
      <c r="H64" s="195"/>
      <c r="I64" s="195">
        <v>0</v>
      </c>
      <c r="J64" s="195">
        <v>0</v>
      </c>
      <c r="K64" s="195">
        <v>0</v>
      </c>
      <c r="L64" s="195">
        <v>0</v>
      </c>
      <c r="M64" s="195">
        <v>0</v>
      </c>
      <c r="N64" s="195">
        <v>0</v>
      </c>
      <c r="O64" s="195">
        <v>0</v>
      </c>
      <c r="P64" s="195">
        <v>0</v>
      </c>
      <c r="Q64" s="316">
        <v>0</v>
      </c>
      <c r="R64" s="195"/>
      <c r="S64" s="316">
        <v>0</v>
      </c>
      <c r="T64" s="195" t="s">
        <v>889</v>
      </c>
      <c r="U64" s="195"/>
      <c r="V64" s="195">
        <v>0</v>
      </c>
      <c r="W64" s="195">
        <v>0</v>
      </c>
      <c r="X64" s="195">
        <v>0</v>
      </c>
      <c r="Y64" s="195"/>
      <c r="Z64" s="195">
        <v>0</v>
      </c>
      <c r="AA64" s="195">
        <v>0</v>
      </c>
      <c r="AB64" s="316">
        <v>0</v>
      </c>
      <c r="AC64" s="316">
        <v>0</v>
      </c>
      <c r="AD64" s="195" t="s">
        <v>1028</v>
      </c>
      <c r="AE64" s="195"/>
      <c r="AF64" s="195">
        <v>0</v>
      </c>
      <c r="AG64" s="195">
        <v>0</v>
      </c>
    </row>
    <row r="65" spans="1:33">
      <c r="A65" s="195" t="s">
        <v>901</v>
      </c>
      <c r="B65" s="195" t="s">
        <v>889</v>
      </c>
      <c r="C65" s="195" t="s">
        <v>902</v>
      </c>
      <c r="D65" s="195" t="s">
        <v>1029</v>
      </c>
      <c r="E65" s="195"/>
      <c r="F65" s="195" t="s">
        <v>1030</v>
      </c>
      <c r="G65" s="195"/>
      <c r="H65" s="195" t="s">
        <v>904</v>
      </c>
      <c r="I65" s="195">
        <v>25000</v>
      </c>
      <c r="J65" s="195">
        <v>-1500</v>
      </c>
      <c r="K65" s="195">
        <v>13000</v>
      </c>
      <c r="L65" s="195">
        <v>36500</v>
      </c>
      <c r="M65" s="195">
        <v>36320</v>
      </c>
      <c r="N65" s="195">
        <v>0</v>
      </c>
      <c r="O65" s="195">
        <v>36320</v>
      </c>
      <c r="P65" s="195">
        <v>180</v>
      </c>
      <c r="Q65" s="316">
        <v>0.49</v>
      </c>
      <c r="R65" s="195"/>
      <c r="S65" s="316">
        <v>46</v>
      </c>
      <c r="T65" s="195" t="s">
        <v>889</v>
      </c>
      <c r="U65" s="195"/>
      <c r="V65" s="195">
        <v>36320</v>
      </c>
      <c r="W65" s="195">
        <v>13000</v>
      </c>
      <c r="X65" s="195">
        <v>0</v>
      </c>
      <c r="Y65" s="195"/>
      <c r="Z65" s="195">
        <v>0</v>
      </c>
      <c r="AA65" s="195">
        <v>0</v>
      </c>
      <c r="AB65" s="316">
        <v>0</v>
      </c>
      <c r="AC65" s="316">
        <v>0</v>
      </c>
      <c r="AD65" s="195" t="s">
        <v>1031</v>
      </c>
      <c r="AE65" s="195"/>
      <c r="AF65" s="195">
        <v>0</v>
      </c>
      <c r="AG65" s="195">
        <v>0</v>
      </c>
    </row>
    <row r="66" spans="1:33">
      <c r="A66" s="195" t="s">
        <v>901</v>
      </c>
      <c r="B66" s="195" t="s">
        <v>889</v>
      </c>
      <c r="C66" s="195" t="s">
        <v>902</v>
      </c>
      <c r="D66" s="195" t="s">
        <v>1032</v>
      </c>
      <c r="E66" s="195"/>
      <c r="F66" s="195" t="s">
        <v>965</v>
      </c>
      <c r="G66" s="195"/>
      <c r="H66" s="195"/>
      <c r="I66" s="195">
        <v>0</v>
      </c>
      <c r="J66" s="195">
        <v>0</v>
      </c>
      <c r="K66" s="195">
        <v>0</v>
      </c>
      <c r="L66" s="195">
        <v>0</v>
      </c>
      <c r="M66" s="195">
        <v>0</v>
      </c>
      <c r="N66" s="195">
        <v>0</v>
      </c>
      <c r="O66" s="195">
        <v>0</v>
      </c>
      <c r="P66" s="195">
        <v>0</v>
      </c>
      <c r="Q66" s="316">
        <v>0</v>
      </c>
      <c r="R66" s="195"/>
      <c r="S66" s="316">
        <v>0</v>
      </c>
      <c r="T66" s="195" t="s">
        <v>889</v>
      </c>
      <c r="U66" s="195"/>
      <c r="V66" s="195">
        <v>0</v>
      </c>
      <c r="W66" s="195">
        <v>0</v>
      </c>
      <c r="X66" s="195">
        <v>0</v>
      </c>
      <c r="Y66" s="195"/>
      <c r="Z66" s="195">
        <v>0</v>
      </c>
      <c r="AA66" s="195">
        <v>0</v>
      </c>
      <c r="AB66" s="316">
        <v>0</v>
      </c>
      <c r="AC66" s="316">
        <v>0</v>
      </c>
      <c r="AD66" s="195" t="s">
        <v>1033</v>
      </c>
      <c r="AE66" s="195"/>
      <c r="AF66" s="195">
        <v>0</v>
      </c>
      <c r="AG66" s="195">
        <v>0</v>
      </c>
    </row>
    <row r="67" spans="1:33">
      <c r="A67" s="195" t="s">
        <v>901</v>
      </c>
      <c r="B67" s="195" t="s">
        <v>889</v>
      </c>
      <c r="C67" s="195" t="s">
        <v>902</v>
      </c>
      <c r="D67" s="195" t="s">
        <v>1034</v>
      </c>
      <c r="E67" s="195"/>
      <c r="F67" s="195" t="s">
        <v>1035</v>
      </c>
      <c r="G67" s="195"/>
      <c r="H67" s="195"/>
      <c r="I67" s="195">
        <v>0</v>
      </c>
      <c r="J67" s="195">
        <v>0</v>
      </c>
      <c r="K67" s="195">
        <v>0</v>
      </c>
      <c r="L67" s="195">
        <v>0</v>
      </c>
      <c r="M67" s="195">
        <v>0</v>
      </c>
      <c r="N67" s="195">
        <v>0</v>
      </c>
      <c r="O67" s="195">
        <v>0</v>
      </c>
      <c r="P67" s="195">
        <v>0</v>
      </c>
      <c r="Q67" s="316">
        <v>0</v>
      </c>
      <c r="R67" s="195"/>
      <c r="S67" s="316">
        <v>0</v>
      </c>
      <c r="T67" s="195" t="s">
        <v>889</v>
      </c>
      <c r="U67" s="195"/>
      <c r="V67" s="195">
        <v>0</v>
      </c>
      <c r="W67" s="195">
        <v>0</v>
      </c>
      <c r="X67" s="195">
        <v>0</v>
      </c>
      <c r="Y67" s="195"/>
      <c r="Z67" s="195">
        <v>0</v>
      </c>
      <c r="AA67" s="195">
        <v>0</v>
      </c>
      <c r="AB67" s="316">
        <v>0</v>
      </c>
      <c r="AC67" s="316">
        <v>0</v>
      </c>
      <c r="AD67" s="195" t="s">
        <v>1036</v>
      </c>
      <c r="AE67" s="195"/>
      <c r="AF67" s="195">
        <v>0</v>
      </c>
      <c r="AG67" s="195">
        <v>0</v>
      </c>
    </row>
    <row r="68" spans="1:33">
      <c r="A68" s="195" t="s">
        <v>901</v>
      </c>
      <c r="B68" s="195" t="s">
        <v>889</v>
      </c>
      <c r="C68" s="195" t="s">
        <v>902</v>
      </c>
      <c r="D68" s="195" t="s">
        <v>1037</v>
      </c>
      <c r="E68" s="195" t="s">
        <v>912</v>
      </c>
      <c r="F68" s="195" t="s">
        <v>1038</v>
      </c>
      <c r="G68" s="195"/>
      <c r="H68" s="195"/>
      <c r="I68" s="195">
        <v>25000</v>
      </c>
      <c r="J68" s="195">
        <v>-1500</v>
      </c>
      <c r="K68" s="195">
        <v>13000</v>
      </c>
      <c r="L68" s="195">
        <v>36500</v>
      </c>
      <c r="M68" s="195">
        <v>36320</v>
      </c>
      <c r="N68" s="195">
        <v>0</v>
      </c>
      <c r="O68" s="195">
        <v>36320</v>
      </c>
      <c r="P68" s="195">
        <v>180</v>
      </c>
      <c r="Q68" s="316">
        <v>0.49</v>
      </c>
      <c r="R68" s="195"/>
      <c r="S68" s="316">
        <v>46</v>
      </c>
      <c r="T68" s="195" t="s">
        <v>889</v>
      </c>
      <c r="U68" s="195"/>
      <c r="V68" s="195">
        <v>36320</v>
      </c>
      <c r="W68" s="195">
        <v>13000</v>
      </c>
      <c r="X68" s="195">
        <v>0</v>
      </c>
      <c r="Y68" s="195"/>
      <c r="Z68" s="195">
        <v>0</v>
      </c>
      <c r="AA68" s="195">
        <v>0</v>
      </c>
      <c r="AB68" s="316">
        <v>0</v>
      </c>
      <c r="AC68" s="316">
        <v>0</v>
      </c>
      <c r="AD68" s="195" t="s">
        <v>1039</v>
      </c>
      <c r="AE68" s="195"/>
      <c r="AF68" s="195">
        <v>0</v>
      </c>
      <c r="AG68" s="195">
        <v>0</v>
      </c>
    </row>
    <row r="69" spans="1:33">
      <c r="A69" s="195"/>
      <c r="B69" s="195"/>
      <c r="C69" s="195"/>
      <c r="D69" s="195"/>
      <c r="E69" s="195"/>
      <c r="F69" s="195"/>
      <c r="G69" s="195"/>
      <c r="H69" s="195"/>
      <c r="I69" s="195"/>
      <c r="J69" s="195"/>
      <c r="K69" s="195"/>
      <c r="L69" s="195"/>
      <c r="M69" s="195"/>
      <c r="N69" s="195"/>
      <c r="O69" s="195"/>
      <c r="P69" s="195"/>
      <c r="Q69" s="316"/>
      <c r="R69" s="195"/>
      <c r="S69" s="316"/>
      <c r="T69" s="195" t="s">
        <v>889</v>
      </c>
      <c r="U69" s="195"/>
      <c r="V69" s="195"/>
      <c r="W69" s="195"/>
      <c r="X69" s="195"/>
      <c r="Y69" s="195"/>
      <c r="Z69" s="195"/>
      <c r="AA69" s="195"/>
      <c r="AB69" s="316"/>
      <c r="AC69" s="316"/>
      <c r="AD69" s="195" t="s">
        <v>1040</v>
      </c>
      <c r="AE69" s="195"/>
      <c r="AF69" s="195"/>
      <c r="AG69" s="195"/>
    </row>
    <row r="70" spans="1:33">
      <c r="A70" s="195"/>
      <c r="B70" s="195"/>
      <c r="C70" s="195"/>
      <c r="D70" s="195"/>
      <c r="E70" s="195"/>
      <c r="F70" s="195" t="s">
        <v>575</v>
      </c>
      <c r="G70" s="195"/>
      <c r="H70" s="195"/>
      <c r="I70" s="195"/>
      <c r="J70" s="195"/>
      <c r="K70" s="195"/>
      <c r="L70" s="195"/>
      <c r="M70" s="195"/>
      <c r="N70" s="195"/>
      <c r="O70" s="195"/>
      <c r="P70" s="195"/>
      <c r="Q70" s="316"/>
      <c r="R70" s="195"/>
      <c r="S70" s="316"/>
      <c r="T70" s="195" t="s">
        <v>889</v>
      </c>
      <c r="U70" s="195"/>
      <c r="V70" s="195"/>
      <c r="W70" s="195"/>
      <c r="X70" s="195"/>
      <c r="Y70" s="195"/>
      <c r="Z70" s="195"/>
      <c r="AA70" s="195"/>
      <c r="AB70" s="316"/>
      <c r="AC70" s="316"/>
      <c r="AD70" s="195" t="s">
        <v>1041</v>
      </c>
      <c r="AE70" s="195"/>
      <c r="AF70" s="195"/>
      <c r="AG70" s="195"/>
    </row>
    <row r="71" spans="1:33">
      <c r="A71" s="195" t="s">
        <v>901</v>
      </c>
      <c r="B71" s="195" t="s">
        <v>889</v>
      </c>
      <c r="C71" s="195" t="s">
        <v>902</v>
      </c>
      <c r="D71" s="195" t="s">
        <v>1042</v>
      </c>
      <c r="E71" s="195"/>
      <c r="F71" s="195" t="s">
        <v>1043</v>
      </c>
      <c r="G71" s="195"/>
      <c r="H71" s="195"/>
      <c r="I71" s="195">
        <v>0</v>
      </c>
      <c r="J71" s="195">
        <v>0</v>
      </c>
      <c r="K71" s="195">
        <v>0</v>
      </c>
      <c r="L71" s="195">
        <v>0</v>
      </c>
      <c r="M71" s="195">
        <v>0</v>
      </c>
      <c r="N71" s="195">
        <v>0</v>
      </c>
      <c r="O71" s="195">
        <v>0</v>
      </c>
      <c r="P71" s="195">
        <v>0</v>
      </c>
      <c r="Q71" s="316">
        <v>0</v>
      </c>
      <c r="R71" s="195"/>
      <c r="S71" s="316">
        <v>0</v>
      </c>
      <c r="T71" s="195" t="s">
        <v>889</v>
      </c>
      <c r="U71" s="195"/>
      <c r="V71" s="195">
        <v>0</v>
      </c>
      <c r="W71" s="195">
        <v>0</v>
      </c>
      <c r="X71" s="195">
        <v>0</v>
      </c>
      <c r="Y71" s="195"/>
      <c r="Z71" s="195">
        <v>0</v>
      </c>
      <c r="AA71" s="195">
        <v>0</v>
      </c>
      <c r="AB71" s="316">
        <v>0</v>
      </c>
      <c r="AC71" s="316">
        <v>0</v>
      </c>
      <c r="AD71" s="195" t="s">
        <v>1044</v>
      </c>
      <c r="AE71" s="195"/>
      <c r="AF71" s="195">
        <v>0</v>
      </c>
      <c r="AG71" s="195">
        <v>0</v>
      </c>
    </row>
    <row r="72" spans="1:33">
      <c r="A72" s="195" t="s">
        <v>901</v>
      </c>
      <c r="B72" s="195" t="s">
        <v>889</v>
      </c>
      <c r="C72" s="195" t="s">
        <v>902</v>
      </c>
      <c r="D72" s="195" t="s">
        <v>1045</v>
      </c>
      <c r="E72" s="195"/>
      <c r="F72" s="195" t="s">
        <v>1046</v>
      </c>
      <c r="G72" s="195"/>
      <c r="H72" s="195"/>
      <c r="I72" s="195">
        <v>0</v>
      </c>
      <c r="J72" s="195">
        <v>0</v>
      </c>
      <c r="K72" s="195">
        <v>0</v>
      </c>
      <c r="L72" s="195">
        <v>0</v>
      </c>
      <c r="M72" s="195">
        <v>0</v>
      </c>
      <c r="N72" s="195">
        <v>0</v>
      </c>
      <c r="O72" s="195">
        <v>0</v>
      </c>
      <c r="P72" s="195">
        <v>0</v>
      </c>
      <c r="Q72" s="316">
        <v>0</v>
      </c>
      <c r="R72" s="195"/>
      <c r="S72" s="316">
        <v>0</v>
      </c>
      <c r="T72" s="195" t="s">
        <v>889</v>
      </c>
      <c r="U72" s="195"/>
      <c r="V72" s="195">
        <v>0</v>
      </c>
      <c r="W72" s="195">
        <v>0</v>
      </c>
      <c r="X72" s="195">
        <v>0</v>
      </c>
      <c r="Y72" s="195"/>
      <c r="Z72" s="195">
        <v>0</v>
      </c>
      <c r="AA72" s="195">
        <v>0</v>
      </c>
      <c r="AB72" s="316">
        <v>0</v>
      </c>
      <c r="AC72" s="316">
        <v>0</v>
      </c>
      <c r="AD72" s="195" t="s">
        <v>1047</v>
      </c>
      <c r="AE72" s="195"/>
      <c r="AF72" s="195">
        <v>0</v>
      </c>
      <c r="AG72" s="195">
        <v>0</v>
      </c>
    </row>
    <row r="73" spans="1:33">
      <c r="A73" s="195" t="s">
        <v>901</v>
      </c>
      <c r="B73" s="195" t="s">
        <v>889</v>
      </c>
      <c r="C73" s="195" t="s">
        <v>902</v>
      </c>
      <c r="D73" s="195" t="s">
        <v>1048</v>
      </c>
      <c r="E73" s="195"/>
      <c r="F73" s="195" t="s">
        <v>1049</v>
      </c>
      <c r="G73" s="195"/>
      <c r="H73" s="195"/>
      <c r="I73" s="195">
        <v>0</v>
      </c>
      <c r="J73" s="195">
        <v>0</v>
      </c>
      <c r="K73" s="195">
        <v>0</v>
      </c>
      <c r="L73" s="195">
        <v>0</v>
      </c>
      <c r="M73" s="195">
        <v>0</v>
      </c>
      <c r="N73" s="195">
        <v>0</v>
      </c>
      <c r="O73" s="195">
        <v>0</v>
      </c>
      <c r="P73" s="195">
        <v>0</v>
      </c>
      <c r="Q73" s="316">
        <v>0</v>
      </c>
      <c r="R73" s="195"/>
      <c r="S73" s="316">
        <v>0</v>
      </c>
      <c r="T73" s="195" t="s">
        <v>889</v>
      </c>
      <c r="U73" s="195"/>
      <c r="V73" s="195">
        <v>0</v>
      </c>
      <c r="W73" s="195">
        <v>0</v>
      </c>
      <c r="X73" s="195">
        <v>0</v>
      </c>
      <c r="Y73" s="195"/>
      <c r="Z73" s="195">
        <v>0</v>
      </c>
      <c r="AA73" s="195">
        <v>0</v>
      </c>
      <c r="AB73" s="316">
        <v>0</v>
      </c>
      <c r="AC73" s="316">
        <v>0</v>
      </c>
      <c r="AD73" s="195" t="s">
        <v>1050</v>
      </c>
      <c r="AE73" s="195"/>
      <c r="AF73" s="195">
        <v>0</v>
      </c>
      <c r="AG73" s="195">
        <v>0</v>
      </c>
    </row>
    <row r="74" spans="1:33">
      <c r="A74" s="195" t="s">
        <v>901</v>
      </c>
      <c r="B74" s="195" t="s">
        <v>889</v>
      </c>
      <c r="C74" s="195" t="s">
        <v>902</v>
      </c>
      <c r="D74" s="195" t="s">
        <v>1051</v>
      </c>
      <c r="E74" s="195" t="s">
        <v>912</v>
      </c>
      <c r="F74" s="195" t="s">
        <v>1052</v>
      </c>
      <c r="G74" s="195"/>
      <c r="H74" s="195"/>
      <c r="I74" s="195">
        <v>0</v>
      </c>
      <c r="J74" s="195">
        <v>0</v>
      </c>
      <c r="K74" s="195">
        <v>0</v>
      </c>
      <c r="L74" s="195">
        <v>0</v>
      </c>
      <c r="M74" s="195">
        <v>0</v>
      </c>
      <c r="N74" s="195">
        <v>0</v>
      </c>
      <c r="O74" s="195">
        <v>0</v>
      </c>
      <c r="P74" s="195">
        <v>0</v>
      </c>
      <c r="Q74" s="316">
        <v>0</v>
      </c>
      <c r="R74" s="195"/>
      <c r="S74" s="316">
        <v>0</v>
      </c>
      <c r="T74" s="195" t="s">
        <v>889</v>
      </c>
      <c r="U74" s="195"/>
      <c r="V74" s="195">
        <v>0</v>
      </c>
      <c r="W74" s="195">
        <v>0</v>
      </c>
      <c r="X74" s="195">
        <v>0</v>
      </c>
      <c r="Y74" s="195"/>
      <c r="Z74" s="195">
        <v>0</v>
      </c>
      <c r="AA74" s="195">
        <v>0</v>
      </c>
      <c r="AB74" s="316">
        <v>0</v>
      </c>
      <c r="AC74" s="316">
        <v>0</v>
      </c>
      <c r="AD74" s="195" t="s">
        <v>1053</v>
      </c>
      <c r="AE74" s="195"/>
      <c r="AF74" s="195">
        <v>0</v>
      </c>
      <c r="AG74" s="195">
        <v>0</v>
      </c>
    </row>
    <row r="75" spans="1:33">
      <c r="A75" s="195"/>
      <c r="B75" s="195"/>
      <c r="C75" s="195"/>
      <c r="D75" s="195"/>
      <c r="E75" s="195"/>
      <c r="F75" s="195"/>
      <c r="G75" s="195"/>
      <c r="H75" s="195"/>
      <c r="I75" s="195"/>
      <c r="J75" s="195"/>
      <c r="K75" s="195"/>
      <c r="L75" s="195"/>
      <c r="M75" s="195"/>
      <c r="N75" s="195"/>
      <c r="O75" s="195"/>
      <c r="P75" s="195"/>
      <c r="Q75" s="316"/>
      <c r="R75" s="195"/>
      <c r="S75" s="316"/>
      <c r="T75" s="195" t="s">
        <v>889</v>
      </c>
      <c r="U75" s="195"/>
      <c r="V75" s="195"/>
      <c r="W75" s="195"/>
      <c r="X75" s="195"/>
      <c r="Y75" s="195"/>
      <c r="Z75" s="195"/>
      <c r="AA75" s="195"/>
      <c r="AB75" s="316"/>
      <c r="AC75" s="316"/>
      <c r="AD75" s="195" t="s">
        <v>1054</v>
      </c>
      <c r="AE75" s="195"/>
      <c r="AF75" s="195"/>
      <c r="AG75" s="195"/>
    </row>
    <row r="76" spans="1:33">
      <c r="A76" s="195" t="s">
        <v>901</v>
      </c>
      <c r="B76" s="195" t="s">
        <v>889</v>
      </c>
      <c r="C76" s="195" t="s">
        <v>902</v>
      </c>
      <c r="D76" s="195" t="s">
        <v>1055</v>
      </c>
      <c r="E76" s="195" t="s">
        <v>1056</v>
      </c>
      <c r="F76" s="195" t="s">
        <v>1057</v>
      </c>
      <c r="G76" s="195"/>
      <c r="H76" s="195"/>
      <c r="I76" s="195">
        <v>9021000</v>
      </c>
      <c r="J76" s="195">
        <v>-130060</v>
      </c>
      <c r="K76" s="195">
        <v>0</v>
      </c>
      <c r="L76" s="195">
        <v>8890940</v>
      </c>
      <c r="M76" s="195">
        <v>8329097</v>
      </c>
      <c r="N76" s="195">
        <v>0</v>
      </c>
      <c r="O76" s="195">
        <v>8329097</v>
      </c>
      <c r="P76" s="195">
        <v>561843</v>
      </c>
      <c r="Q76" s="316">
        <v>6.32</v>
      </c>
      <c r="R76" s="195"/>
      <c r="S76" s="316">
        <v>-1.44</v>
      </c>
      <c r="T76" s="195" t="s">
        <v>889</v>
      </c>
      <c r="U76" s="195"/>
      <c r="V76" s="195">
        <v>8329097</v>
      </c>
      <c r="W76" s="195">
        <v>0</v>
      </c>
      <c r="X76" s="195">
        <v>13000</v>
      </c>
      <c r="Y76" s="195"/>
      <c r="Z76" s="195">
        <v>0</v>
      </c>
      <c r="AA76" s="195">
        <v>0</v>
      </c>
      <c r="AB76" s="316">
        <v>0</v>
      </c>
      <c r="AC76" s="316">
        <v>0</v>
      </c>
      <c r="AD76" s="195" t="s">
        <v>1058</v>
      </c>
      <c r="AE76" s="195"/>
      <c r="AF76" s="195">
        <v>0</v>
      </c>
      <c r="AG76" s="195">
        <v>0</v>
      </c>
    </row>
    <row r="77" spans="1:33">
      <c r="A77" s="195"/>
      <c r="B77" s="195"/>
      <c r="C77" s="195"/>
      <c r="D77" s="195"/>
      <c r="E77" s="195"/>
      <c r="F77" s="195" t="s">
        <v>1059</v>
      </c>
      <c r="G77" s="195"/>
      <c r="H77" s="195"/>
      <c r="I77" s="195"/>
      <c r="J77" s="195"/>
      <c r="K77" s="195"/>
      <c r="L77" s="195"/>
      <c r="M77" s="195"/>
      <c r="N77" s="195"/>
      <c r="O77" s="195"/>
      <c r="P77" s="195"/>
      <c r="Q77" s="316"/>
      <c r="R77" s="195"/>
      <c r="S77" s="316"/>
      <c r="T77" s="195" t="s">
        <v>889</v>
      </c>
      <c r="U77" s="195"/>
      <c r="V77" s="195"/>
      <c r="W77" s="195"/>
      <c r="X77" s="195"/>
      <c r="Y77" s="195"/>
      <c r="Z77" s="195"/>
      <c r="AA77" s="195"/>
      <c r="AB77" s="316"/>
      <c r="AC77" s="316"/>
      <c r="AD77" s="195" t="s">
        <v>1060</v>
      </c>
      <c r="AE77" s="195"/>
      <c r="AF77" s="195"/>
      <c r="AG77" s="195"/>
    </row>
    <row r="78" spans="1:33">
      <c r="A78" s="195"/>
      <c r="B78" s="195"/>
      <c r="C78" s="195"/>
      <c r="D78" s="195"/>
      <c r="E78" s="195"/>
      <c r="F78" s="195"/>
      <c r="G78" s="195"/>
      <c r="H78" s="195"/>
      <c r="I78" s="195"/>
      <c r="J78" s="195"/>
      <c r="K78" s="195"/>
      <c r="L78" s="195"/>
      <c r="M78" s="195"/>
      <c r="N78" s="195"/>
      <c r="O78" s="195"/>
      <c r="P78" s="195"/>
      <c r="Q78" s="316"/>
      <c r="R78" s="195"/>
      <c r="S78" s="316"/>
      <c r="T78" s="195" t="s">
        <v>889</v>
      </c>
      <c r="U78" s="195"/>
      <c r="V78" s="195"/>
      <c r="W78" s="195"/>
      <c r="X78" s="195"/>
      <c r="Y78" s="195"/>
      <c r="Z78" s="195"/>
      <c r="AA78" s="195"/>
      <c r="AB78" s="316"/>
      <c r="AC78" s="316"/>
      <c r="AD78" s="195" t="s">
        <v>1061</v>
      </c>
      <c r="AE78" s="195"/>
      <c r="AF78" s="195"/>
      <c r="AG78" s="195"/>
    </row>
    <row r="79" spans="1:33">
      <c r="A79" s="195"/>
      <c r="B79" s="195"/>
      <c r="C79" s="195"/>
      <c r="D79" s="195"/>
      <c r="E79" s="195"/>
      <c r="F79" s="195"/>
      <c r="G79" s="195"/>
      <c r="H79" s="195"/>
      <c r="I79" s="195"/>
      <c r="J79" s="195"/>
      <c r="K79" s="195"/>
      <c r="L79" s="195"/>
      <c r="M79" s="195"/>
      <c r="N79" s="195"/>
      <c r="O79" s="195"/>
      <c r="P79" s="195"/>
      <c r="Q79" s="316"/>
      <c r="R79" s="195"/>
      <c r="S79" s="316"/>
      <c r="T79" s="195" t="s">
        <v>889</v>
      </c>
      <c r="U79" s="195"/>
      <c r="V79" s="195"/>
      <c r="W79" s="195"/>
      <c r="X79" s="195"/>
      <c r="Y79" s="195"/>
      <c r="Z79" s="195"/>
      <c r="AA79" s="195"/>
      <c r="AB79" s="316"/>
      <c r="AC79" s="316"/>
      <c r="AD79" s="195" t="s">
        <v>1062</v>
      </c>
      <c r="AE79" s="195"/>
      <c r="AF79" s="195"/>
      <c r="AG79" s="195"/>
    </row>
    <row r="80" spans="1:33">
      <c r="A80" s="195"/>
      <c r="B80" s="195"/>
      <c r="C80" s="195"/>
      <c r="D80" s="195"/>
      <c r="E80" s="195"/>
      <c r="F80" s="195"/>
      <c r="G80" s="195"/>
      <c r="H80" s="195"/>
      <c r="I80" s="195"/>
      <c r="J80" s="195"/>
      <c r="K80" s="195"/>
      <c r="L80" s="195"/>
      <c r="M80" s="195"/>
      <c r="N80" s="195"/>
      <c r="O80" s="195"/>
      <c r="P80" s="195"/>
      <c r="Q80" s="316"/>
      <c r="R80" s="195"/>
      <c r="S80" s="316"/>
      <c r="T80" s="195" t="s">
        <v>889</v>
      </c>
      <c r="U80" s="195"/>
      <c r="V80" s="195"/>
      <c r="W80" s="195"/>
      <c r="X80" s="195"/>
      <c r="Y80" s="195"/>
      <c r="Z80" s="195"/>
      <c r="AA80" s="195"/>
      <c r="AB80" s="316"/>
      <c r="AC80" s="316"/>
      <c r="AD80" s="195" t="s">
        <v>1063</v>
      </c>
      <c r="AE80" s="195"/>
      <c r="AF80" s="195"/>
      <c r="AG80" s="195"/>
    </row>
    <row r="81" spans="1:33">
      <c r="A81" s="195"/>
      <c r="B81" s="195"/>
      <c r="C81" s="195"/>
      <c r="D81" s="195"/>
      <c r="E81" s="195"/>
      <c r="F81" s="195"/>
      <c r="G81" s="195"/>
      <c r="H81" s="195"/>
      <c r="I81" s="195"/>
      <c r="J81" s="195"/>
      <c r="K81" s="195"/>
      <c r="L81" s="195"/>
      <c r="M81" s="195"/>
      <c r="N81" s="195"/>
      <c r="O81" s="195"/>
      <c r="P81" s="195"/>
      <c r="Q81" s="316"/>
      <c r="R81" s="195"/>
      <c r="S81" s="316"/>
      <c r="T81" s="195" t="s">
        <v>889</v>
      </c>
      <c r="U81" s="195"/>
      <c r="V81" s="195"/>
      <c r="W81" s="195"/>
      <c r="X81" s="195"/>
      <c r="Y81" s="195"/>
      <c r="Z81" s="195"/>
      <c r="AA81" s="195"/>
      <c r="AB81" s="316"/>
      <c r="AC81" s="316"/>
      <c r="AD81" s="195" t="s">
        <v>1064</v>
      </c>
      <c r="AE81" s="195"/>
      <c r="AF81" s="195"/>
      <c r="AG81" s="195"/>
    </row>
    <row r="82" spans="1:33">
      <c r="A82" s="195"/>
      <c r="B82" s="195"/>
      <c r="C82" s="195"/>
      <c r="D82" s="195"/>
      <c r="E82" s="195"/>
      <c r="F82" s="195" t="s">
        <v>1065</v>
      </c>
      <c r="G82" s="195" t="s">
        <v>672</v>
      </c>
      <c r="H82" s="195"/>
      <c r="I82" s="195"/>
      <c r="J82" s="195"/>
      <c r="K82" s="195"/>
      <c r="L82" s="195"/>
      <c r="M82" s="195"/>
      <c r="N82" s="195"/>
      <c r="O82" s="195"/>
      <c r="P82" s="195"/>
      <c r="Q82" s="316"/>
      <c r="R82" s="195"/>
      <c r="S82" s="316"/>
      <c r="T82" s="195" t="s">
        <v>889</v>
      </c>
      <c r="U82" s="195"/>
      <c r="V82" s="195"/>
      <c r="W82" s="195"/>
      <c r="X82" s="195"/>
      <c r="Y82" s="195"/>
      <c r="Z82" s="195"/>
      <c r="AA82" s="195"/>
      <c r="AB82" s="316"/>
      <c r="AC82" s="316"/>
      <c r="AD82" s="195" t="s">
        <v>1066</v>
      </c>
      <c r="AE82" s="195"/>
      <c r="AF82" s="195"/>
      <c r="AG82" s="195"/>
    </row>
    <row r="83" spans="1:33">
      <c r="A83" s="195" t="s">
        <v>901</v>
      </c>
      <c r="B83" s="195" t="s">
        <v>889</v>
      </c>
      <c r="C83" s="195" t="s">
        <v>902</v>
      </c>
      <c r="D83" s="195" t="s">
        <v>1067</v>
      </c>
      <c r="E83" s="195"/>
      <c r="F83" s="195" t="s">
        <v>962</v>
      </c>
      <c r="G83" s="195"/>
      <c r="H83" s="195" t="s">
        <v>1068</v>
      </c>
      <c r="I83" s="195">
        <v>800000</v>
      </c>
      <c r="J83" s="195">
        <v>0</v>
      </c>
      <c r="K83" s="195">
        <v>0</v>
      </c>
      <c r="L83" s="195">
        <v>800000</v>
      </c>
      <c r="M83" s="195">
        <v>208983</v>
      </c>
      <c r="N83" s="195">
        <v>0</v>
      </c>
      <c r="O83" s="195">
        <v>208983</v>
      </c>
      <c r="P83" s="195">
        <v>591017</v>
      </c>
      <c r="Q83" s="316">
        <v>73.88</v>
      </c>
      <c r="R83" s="195" t="s">
        <v>907</v>
      </c>
      <c r="S83" s="316">
        <v>0</v>
      </c>
      <c r="T83" s="195" t="s">
        <v>889</v>
      </c>
      <c r="U83" s="195"/>
      <c r="V83" s="195">
        <v>208983</v>
      </c>
      <c r="W83" s="195">
        <v>0</v>
      </c>
      <c r="X83" s="195">
        <v>0</v>
      </c>
      <c r="Y83" s="195"/>
      <c r="Z83" s="195">
        <v>0</v>
      </c>
      <c r="AA83" s="195">
        <v>0</v>
      </c>
      <c r="AB83" s="316">
        <v>0</v>
      </c>
      <c r="AC83" s="316">
        <v>0</v>
      </c>
      <c r="AD83" s="195" t="s">
        <v>1069</v>
      </c>
      <c r="AE83" s="195"/>
      <c r="AF83" s="195">
        <v>0</v>
      </c>
      <c r="AG83" s="195">
        <v>0</v>
      </c>
    </row>
    <row r="84" spans="1:33">
      <c r="A84" s="195" t="s">
        <v>901</v>
      </c>
      <c r="B84" s="195" t="s">
        <v>889</v>
      </c>
      <c r="C84" s="195" t="s">
        <v>902</v>
      </c>
      <c r="D84" s="195" t="s">
        <v>1070</v>
      </c>
      <c r="E84" s="195"/>
      <c r="F84" s="195" t="s">
        <v>1071</v>
      </c>
      <c r="G84" s="195"/>
      <c r="H84" s="195"/>
      <c r="I84" s="195">
        <v>0</v>
      </c>
      <c r="J84" s="195">
        <v>0</v>
      </c>
      <c r="K84" s="195">
        <v>0</v>
      </c>
      <c r="L84" s="195">
        <v>0</v>
      </c>
      <c r="M84" s="195">
        <v>0</v>
      </c>
      <c r="N84" s="195">
        <v>0</v>
      </c>
      <c r="O84" s="195">
        <v>0</v>
      </c>
      <c r="P84" s="195">
        <v>0</v>
      </c>
      <c r="Q84" s="316">
        <v>0</v>
      </c>
      <c r="R84" s="195"/>
      <c r="S84" s="316">
        <v>0</v>
      </c>
      <c r="T84" s="195" t="s">
        <v>889</v>
      </c>
      <c r="U84" s="195"/>
      <c r="V84" s="195">
        <v>0</v>
      </c>
      <c r="W84" s="195">
        <v>0</v>
      </c>
      <c r="X84" s="195">
        <v>0</v>
      </c>
      <c r="Y84" s="195"/>
      <c r="Z84" s="195">
        <v>0</v>
      </c>
      <c r="AA84" s="195">
        <v>0</v>
      </c>
      <c r="AB84" s="316">
        <v>0</v>
      </c>
      <c r="AC84" s="316">
        <v>0</v>
      </c>
      <c r="AD84" s="195" t="s">
        <v>1072</v>
      </c>
      <c r="AE84" s="195"/>
      <c r="AF84" s="195">
        <v>0</v>
      </c>
      <c r="AG84" s="195">
        <v>0</v>
      </c>
    </row>
    <row r="85" spans="1:33">
      <c r="A85" s="195" t="s">
        <v>901</v>
      </c>
      <c r="B85" s="195" t="s">
        <v>889</v>
      </c>
      <c r="C85" s="195" t="s">
        <v>902</v>
      </c>
      <c r="D85" s="195" t="s">
        <v>1073</v>
      </c>
      <c r="E85" s="195"/>
      <c r="F85" s="195" t="s">
        <v>641</v>
      </c>
      <c r="G85" s="195"/>
      <c r="H85" s="195"/>
      <c r="I85" s="195">
        <v>0</v>
      </c>
      <c r="J85" s="195">
        <v>0</v>
      </c>
      <c r="K85" s="195">
        <v>0</v>
      </c>
      <c r="L85" s="195">
        <v>0</v>
      </c>
      <c r="M85" s="195">
        <v>0</v>
      </c>
      <c r="N85" s="195">
        <v>0</v>
      </c>
      <c r="O85" s="195">
        <v>0</v>
      </c>
      <c r="P85" s="195">
        <v>0</v>
      </c>
      <c r="Q85" s="316">
        <v>0</v>
      </c>
      <c r="R85" s="195"/>
      <c r="S85" s="316">
        <v>0</v>
      </c>
      <c r="T85" s="195" t="s">
        <v>889</v>
      </c>
      <c r="U85" s="195"/>
      <c r="V85" s="195">
        <v>0</v>
      </c>
      <c r="W85" s="195">
        <v>0</v>
      </c>
      <c r="X85" s="195">
        <v>0</v>
      </c>
      <c r="Y85" s="195"/>
      <c r="Z85" s="195">
        <v>0</v>
      </c>
      <c r="AA85" s="195">
        <v>0</v>
      </c>
      <c r="AB85" s="316">
        <v>0</v>
      </c>
      <c r="AC85" s="316">
        <v>0</v>
      </c>
      <c r="AD85" s="195" t="s">
        <v>1074</v>
      </c>
      <c r="AE85" s="195"/>
      <c r="AF85" s="195">
        <v>0</v>
      </c>
      <c r="AG85" s="195">
        <v>0</v>
      </c>
    </row>
    <row r="86" spans="1:33">
      <c r="A86" s="195" t="s">
        <v>901</v>
      </c>
      <c r="B86" s="195" t="s">
        <v>889</v>
      </c>
      <c r="C86" s="195" t="s">
        <v>902</v>
      </c>
      <c r="D86" s="195" t="s">
        <v>1075</v>
      </c>
      <c r="E86" s="195"/>
      <c r="F86" s="195" t="s">
        <v>648</v>
      </c>
      <c r="G86" s="195"/>
      <c r="H86" s="195"/>
      <c r="I86" s="195">
        <v>0</v>
      </c>
      <c r="J86" s="195">
        <v>0</v>
      </c>
      <c r="K86" s="195">
        <v>0</v>
      </c>
      <c r="L86" s="195">
        <v>0</v>
      </c>
      <c r="M86" s="195">
        <v>0</v>
      </c>
      <c r="N86" s="195">
        <v>0</v>
      </c>
      <c r="O86" s="195">
        <v>0</v>
      </c>
      <c r="P86" s="195">
        <v>0</v>
      </c>
      <c r="Q86" s="316">
        <v>0</v>
      </c>
      <c r="R86" s="195"/>
      <c r="S86" s="316">
        <v>0</v>
      </c>
      <c r="T86" s="195" t="s">
        <v>889</v>
      </c>
      <c r="U86" s="195"/>
      <c r="V86" s="195">
        <v>0</v>
      </c>
      <c r="W86" s="195">
        <v>0</v>
      </c>
      <c r="X86" s="195">
        <v>0</v>
      </c>
      <c r="Y86" s="195"/>
      <c r="Z86" s="195">
        <v>0</v>
      </c>
      <c r="AA86" s="195">
        <v>0</v>
      </c>
      <c r="AB86" s="316">
        <v>0</v>
      </c>
      <c r="AC86" s="316">
        <v>0</v>
      </c>
      <c r="AD86" s="195" t="s">
        <v>1076</v>
      </c>
      <c r="AE86" s="195"/>
      <c r="AF86" s="195">
        <v>0</v>
      </c>
      <c r="AG86" s="195">
        <v>0</v>
      </c>
    </row>
    <row r="87" spans="1:33">
      <c r="A87" s="195" t="s">
        <v>901</v>
      </c>
      <c r="B87" s="195" t="s">
        <v>889</v>
      </c>
      <c r="C87" s="195" t="s">
        <v>902</v>
      </c>
      <c r="D87" s="195" t="s">
        <v>1077</v>
      </c>
      <c r="E87" s="195"/>
      <c r="F87" s="195" t="s">
        <v>968</v>
      </c>
      <c r="G87" s="195"/>
      <c r="H87" s="195"/>
      <c r="I87" s="195">
        <v>0</v>
      </c>
      <c r="J87" s="195">
        <v>0</v>
      </c>
      <c r="K87" s="195">
        <v>0</v>
      </c>
      <c r="L87" s="195">
        <v>0</v>
      </c>
      <c r="M87" s="195">
        <v>0</v>
      </c>
      <c r="N87" s="195">
        <v>0</v>
      </c>
      <c r="O87" s="195">
        <v>0</v>
      </c>
      <c r="P87" s="195">
        <v>0</v>
      </c>
      <c r="Q87" s="316">
        <v>0</v>
      </c>
      <c r="R87" s="195"/>
      <c r="S87" s="316">
        <v>0</v>
      </c>
      <c r="T87" s="195" t="s">
        <v>889</v>
      </c>
      <c r="U87" s="195"/>
      <c r="V87" s="195">
        <v>0</v>
      </c>
      <c r="W87" s="195">
        <v>0</v>
      </c>
      <c r="X87" s="195">
        <v>0</v>
      </c>
      <c r="Y87" s="195"/>
      <c r="Z87" s="195">
        <v>0</v>
      </c>
      <c r="AA87" s="195">
        <v>0</v>
      </c>
      <c r="AB87" s="316">
        <v>0</v>
      </c>
      <c r="AC87" s="316">
        <v>0</v>
      </c>
      <c r="AD87" s="195" t="s">
        <v>1078</v>
      </c>
      <c r="AE87" s="195"/>
      <c r="AF87" s="195">
        <v>0</v>
      </c>
      <c r="AG87" s="195">
        <v>0</v>
      </c>
    </row>
    <row r="88" spans="1:33">
      <c r="A88" s="195" t="s">
        <v>901</v>
      </c>
      <c r="B88" s="195" t="s">
        <v>889</v>
      </c>
      <c r="C88" s="195" t="s">
        <v>902</v>
      </c>
      <c r="D88" s="195" t="s">
        <v>1079</v>
      </c>
      <c r="E88" s="195"/>
      <c r="F88" s="195" t="s">
        <v>1080</v>
      </c>
      <c r="G88" s="195"/>
      <c r="H88" s="195"/>
      <c r="I88" s="195">
        <v>0</v>
      </c>
      <c r="J88" s="195">
        <v>0</v>
      </c>
      <c r="K88" s="195">
        <v>0</v>
      </c>
      <c r="L88" s="195">
        <v>0</v>
      </c>
      <c r="M88" s="195">
        <v>0</v>
      </c>
      <c r="N88" s="195">
        <v>0</v>
      </c>
      <c r="O88" s="195">
        <v>0</v>
      </c>
      <c r="P88" s="195">
        <v>0</v>
      </c>
      <c r="Q88" s="316">
        <v>0</v>
      </c>
      <c r="R88" s="195"/>
      <c r="S88" s="316">
        <v>0</v>
      </c>
      <c r="T88" s="195" t="s">
        <v>889</v>
      </c>
      <c r="U88" s="195"/>
      <c r="V88" s="195">
        <v>0</v>
      </c>
      <c r="W88" s="195">
        <v>0</v>
      </c>
      <c r="X88" s="195">
        <v>0</v>
      </c>
      <c r="Y88" s="195"/>
      <c r="Z88" s="195">
        <v>0</v>
      </c>
      <c r="AA88" s="195">
        <v>0</v>
      </c>
      <c r="AB88" s="316">
        <v>0</v>
      </c>
      <c r="AC88" s="316">
        <v>0</v>
      </c>
      <c r="AD88" s="195" t="s">
        <v>1081</v>
      </c>
      <c r="AE88" s="195"/>
      <c r="AF88" s="195">
        <v>0</v>
      </c>
      <c r="AG88" s="195">
        <v>0</v>
      </c>
    </row>
    <row r="89" spans="1:33">
      <c r="A89" s="195" t="s">
        <v>901</v>
      </c>
      <c r="B89" s="195" t="s">
        <v>889</v>
      </c>
      <c r="C89" s="195" t="s">
        <v>902</v>
      </c>
      <c r="D89" s="195" t="s">
        <v>1082</v>
      </c>
      <c r="E89" s="195" t="s">
        <v>912</v>
      </c>
      <c r="F89" s="195" t="s">
        <v>1083</v>
      </c>
      <c r="G89" s="195"/>
      <c r="H89" s="195"/>
      <c r="I89" s="195">
        <v>800000</v>
      </c>
      <c r="J89" s="195">
        <v>0</v>
      </c>
      <c r="K89" s="195">
        <v>0</v>
      </c>
      <c r="L89" s="195">
        <v>800000</v>
      </c>
      <c r="M89" s="195">
        <v>208983</v>
      </c>
      <c r="N89" s="195">
        <v>0</v>
      </c>
      <c r="O89" s="195">
        <v>208983</v>
      </c>
      <c r="P89" s="195">
        <v>591017</v>
      </c>
      <c r="Q89" s="316">
        <v>73.88</v>
      </c>
      <c r="R89" s="195"/>
      <c r="S89" s="316">
        <v>0</v>
      </c>
      <c r="T89" s="195" t="s">
        <v>889</v>
      </c>
      <c r="U89" s="195"/>
      <c r="V89" s="195">
        <v>208983</v>
      </c>
      <c r="W89" s="195">
        <v>0</v>
      </c>
      <c r="X89" s="195">
        <v>0</v>
      </c>
      <c r="Y89" s="195"/>
      <c r="Z89" s="195">
        <v>0</v>
      </c>
      <c r="AA89" s="195">
        <v>0</v>
      </c>
      <c r="AB89" s="316">
        <v>0</v>
      </c>
      <c r="AC89" s="316">
        <v>0</v>
      </c>
      <c r="AD89" s="195" t="s">
        <v>1084</v>
      </c>
      <c r="AE89" s="195"/>
      <c r="AF89" s="195">
        <v>0</v>
      </c>
      <c r="AG89" s="195">
        <v>0</v>
      </c>
    </row>
    <row r="90" spans="1:33">
      <c r="A90" s="195"/>
      <c r="B90" s="195"/>
      <c r="C90" s="195"/>
      <c r="D90" s="195"/>
      <c r="E90" s="195"/>
      <c r="F90" s="195"/>
      <c r="G90" s="195"/>
      <c r="H90" s="195"/>
      <c r="I90" s="195"/>
      <c r="J90" s="195"/>
      <c r="K90" s="195"/>
      <c r="L90" s="195"/>
      <c r="M90" s="195"/>
      <c r="N90" s="195"/>
      <c r="O90" s="195"/>
      <c r="P90" s="195"/>
      <c r="Q90" s="316"/>
      <c r="R90" s="195"/>
      <c r="S90" s="316"/>
      <c r="T90" s="195" t="s">
        <v>889</v>
      </c>
      <c r="U90" s="195"/>
      <c r="V90" s="195"/>
      <c r="W90" s="195"/>
      <c r="X90" s="195"/>
      <c r="Y90" s="195"/>
      <c r="Z90" s="195"/>
      <c r="AA90" s="195"/>
      <c r="AB90" s="316"/>
      <c r="AC90" s="316"/>
      <c r="AD90" s="195" t="s">
        <v>1085</v>
      </c>
      <c r="AE90" s="195"/>
      <c r="AF90" s="195"/>
      <c r="AG90" s="195"/>
    </row>
    <row r="91" spans="1:33">
      <c r="A91" s="195"/>
      <c r="B91" s="195"/>
      <c r="C91" s="195"/>
      <c r="D91" s="195"/>
      <c r="E91" s="195"/>
      <c r="F91" s="195" t="s">
        <v>229</v>
      </c>
      <c r="G91" s="195" t="s">
        <v>673</v>
      </c>
      <c r="H91" s="195"/>
      <c r="I91" s="195"/>
      <c r="J91" s="195"/>
      <c r="K91" s="195"/>
      <c r="L91" s="195"/>
      <c r="M91" s="195"/>
      <c r="N91" s="195"/>
      <c r="O91" s="195"/>
      <c r="P91" s="195"/>
      <c r="Q91" s="316"/>
      <c r="R91" s="195"/>
      <c r="S91" s="316"/>
      <c r="T91" s="195" t="s">
        <v>889</v>
      </c>
      <c r="U91" s="195"/>
      <c r="V91" s="195"/>
      <c r="W91" s="195"/>
      <c r="X91" s="195"/>
      <c r="Y91" s="195"/>
      <c r="Z91" s="195"/>
      <c r="AA91" s="195"/>
      <c r="AB91" s="316"/>
      <c r="AC91" s="316"/>
      <c r="AD91" s="195" t="s">
        <v>1086</v>
      </c>
      <c r="AE91" s="195"/>
      <c r="AF91" s="195"/>
      <c r="AG91" s="195"/>
    </row>
    <row r="92" spans="1:33">
      <c r="A92" s="195" t="s">
        <v>901</v>
      </c>
      <c r="B92" s="195" t="s">
        <v>889</v>
      </c>
      <c r="C92" s="195" t="s">
        <v>902</v>
      </c>
      <c r="D92" s="195" t="s">
        <v>1087</v>
      </c>
      <c r="E92" s="195"/>
      <c r="F92" s="195" t="s">
        <v>641</v>
      </c>
      <c r="G92" s="195"/>
      <c r="H92" s="195"/>
      <c r="I92" s="195">
        <v>0</v>
      </c>
      <c r="J92" s="195">
        <v>0</v>
      </c>
      <c r="K92" s="195">
        <v>0</v>
      </c>
      <c r="L92" s="195">
        <v>0</v>
      </c>
      <c r="M92" s="195">
        <v>0</v>
      </c>
      <c r="N92" s="195">
        <v>0</v>
      </c>
      <c r="O92" s="195">
        <v>0</v>
      </c>
      <c r="P92" s="195">
        <v>0</v>
      </c>
      <c r="Q92" s="316">
        <v>0</v>
      </c>
      <c r="R92" s="195"/>
      <c r="S92" s="316">
        <v>0</v>
      </c>
      <c r="T92" s="195" t="s">
        <v>889</v>
      </c>
      <c r="U92" s="195"/>
      <c r="V92" s="195">
        <v>0</v>
      </c>
      <c r="W92" s="195">
        <v>0</v>
      </c>
      <c r="X92" s="195">
        <v>0</v>
      </c>
      <c r="Y92" s="195"/>
      <c r="Z92" s="195">
        <v>0</v>
      </c>
      <c r="AA92" s="195">
        <v>0</v>
      </c>
      <c r="AB92" s="316">
        <v>0</v>
      </c>
      <c r="AC92" s="316">
        <v>0</v>
      </c>
      <c r="AD92" s="195" t="s">
        <v>1088</v>
      </c>
      <c r="AE92" s="195"/>
      <c r="AF92" s="195">
        <v>0</v>
      </c>
      <c r="AG92" s="195">
        <v>0</v>
      </c>
    </row>
    <row r="93" spans="1:33">
      <c r="A93" s="195" t="s">
        <v>901</v>
      </c>
      <c r="B93" s="195" t="s">
        <v>889</v>
      </c>
      <c r="C93" s="195" t="s">
        <v>902</v>
      </c>
      <c r="D93" s="195" t="s">
        <v>1089</v>
      </c>
      <c r="E93" s="195"/>
      <c r="F93" s="195" t="s">
        <v>642</v>
      </c>
      <c r="G93" s="195"/>
      <c r="H93" s="195" t="s">
        <v>1068</v>
      </c>
      <c r="I93" s="195">
        <v>200000</v>
      </c>
      <c r="J93" s="195">
        <v>0</v>
      </c>
      <c r="K93" s="195">
        <v>0</v>
      </c>
      <c r="L93" s="195">
        <v>200000</v>
      </c>
      <c r="M93" s="195">
        <v>0</v>
      </c>
      <c r="N93" s="195">
        <v>0</v>
      </c>
      <c r="O93" s="195">
        <v>0</v>
      </c>
      <c r="P93" s="195">
        <v>200000</v>
      </c>
      <c r="Q93" s="316">
        <v>100</v>
      </c>
      <c r="R93" s="195" t="s">
        <v>907</v>
      </c>
      <c r="S93" s="316">
        <v>0</v>
      </c>
      <c r="T93" s="195" t="s">
        <v>889</v>
      </c>
      <c r="U93" s="195"/>
      <c r="V93" s="195">
        <v>0</v>
      </c>
      <c r="W93" s="195">
        <v>0</v>
      </c>
      <c r="X93" s="195">
        <v>0</v>
      </c>
      <c r="Y93" s="195"/>
      <c r="Z93" s="195">
        <v>0</v>
      </c>
      <c r="AA93" s="195">
        <v>0</v>
      </c>
      <c r="AB93" s="316">
        <v>0</v>
      </c>
      <c r="AC93" s="316">
        <v>0</v>
      </c>
      <c r="AD93" s="195" t="s">
        <v>1090</v>
      </c>
      <c r="AE93" s="195"/>
      <c r="AF93" s="195">
        <v>0</v>
      </c>
      <c r="AG93" s="195">
        <v>0</v>
      </c>
    </row>
    <row r="94" spans="1:33">
      <c r="A94" s="195" t="s">
        <v>901</v>
      </c>
      <c r="B94" s="195" t="s">
        <v>889</v>
      </c>
      <c r="C94" s="195" t="s">
        <v>902</v>
      </c>
      <c r="D94" s="195" t="s">
        <v>1091</v>
      </c>
      <c r="E94" s="195"/>
      <c r="F94" s="195" t="s">
        <v>1071</v>
      </c>
      <c r="G94" s="195"/>
      <c r="H94" s="195"/>
      <c r="I94" s="195">
        <v>0</v>
      </c>
      <c r="J94" s="195">
        <v>0</v>
      </c>
      <c r="K94" s="195">
        <v>0</v>
      </c>
      <c r="L94" s="195">
        <v>0</v>
      </c>
      <c r="M94" s="195">
        <v>0</v>
      </c>
      <c r="N94" s="195">
        <v>0</v>
      </c>
      <c r="O94" s="195">
        <v>0</v>
      </c>
      <c r="P94" s="195">
        <v>0</v>
      </c>
      <c r="Q94" s="316">
        <v>0</v>
      </c>
      <c r="R94" s="195"/>
      <c r="S94" s="316">
        <v>0</v>
      </c>
      <c r="T94" s="195" t="s">
        <v>889</v>
      </c>
      <c r="U94" s="195"/>
      <c r="V94" s="195">
        <v>0</v>
      </c>
      <c r="W94" s="195">
        <v>0</v>
      </c>
      <c r="X94" s="195">
        <v>0</v>
      </c>
      <c r="Y94" s="195"/>
      <c r="Z94" s="195">
        <v>0</v>
      </c>
      <c r="AA94" s="195">
        <v>0</v>
      </c>
      <c r="AB94" s="316">
        <v>0</v>
      </c>
      <c r="AC94" s="316">
        <v>0</v>
      </c>
      <c r="AD94" s="195" t="s">
        <v>1092</v>
      </c>
      <c r="AE94" s="195"/>
      <c r="AF94" s="195">
        <v>0</v>
      </c>
      <c r="AG94" s="195">
        <v>0</v>
      </c>
    </row>
    <row r="95" spans="1:33">
      <c r="A95" s="195" t="s">
        <v>901</v>
      </c>
      <c r="B95" s="195" t="s">
        <v>889</v>
      </c>
      <c r="C95" s="195" t="s">
        <v>902</v>
      </c>
      <c r="D95" s="195" t="s">
        <v>1093</v>
      </c>
      <c r="E95" s="195"/>
      <c r="F95" s="195" t="s">
        <v>962</v>
      </c>
      <c r="G95" s="195"/>
      <c r="H95" s="195"/>
      <c r="I95" s="195">
        <v>0</v>
      </c>
      <c r="J95" s="195">
        <v>0</v>
      </c>
      <c r="K95" s="195">
        <v>0</v>
      </c>
      <c r="L95" s="195">
        <v>0</v>
      </c>
      <c r="M95" s="195">
        <v>0</v>
      </c>
      <c r="N95" s="195">
        <v>0</v>
      </c>
      <c r="O95" s="195">
        <v>0</v>
      </c>
      <c r="P95" s="195">
        <v>0</v>
      </c>
      <c r="Q95" s="316">
        <v>0</v>
      </c>
      <c r="R95" s="195"/>
      <c r="S95" s="316">
        <v>0</v>
      </c>
      <c r="T95" s="195" t="s">
        <v>889</v>
      </c>
      <c r="U95" s="195"/>
      <c r="V95" s="195">
        <v>0</v>
      </c>
      <c r="W95" s="195">
        <v>0</v>
      </c>
      <c r="X95" s="195">
        <v>0</v>
      </c>
      <c r="Y95" s="195"/>
      <c r="Z95" s="195">
        <v>0</v>
      </c>
      <c r="AA95" s="195">
        <v>0</v>
      </c>
      <c r="AB95" s="316">
        <v>0</v>
      </c>
      <c r="AC95" s="316">
        <v>0</v>
      </c>
      <c r="AD95" s="195" t="s">
        <v>1094</v>
      </c>
      <c r="AE95" s="195"/>
      <c r="AF95" s="195">
        <v>0</v>
      </c>
      <c r="AG95" s="195">
        <v>0</v>
      </c>
    </row>
    <row r="96" spans="1:33">
      <c r="A96" s="195" t="s">
        <v>901</v>
      </c>
      <c r="B96" s="195" t="s">
        <v>889</v>
      </c>
      <c r="C96" s="195" t="s">
        <v>902</v>
      </c>
      <c r="D96" s="195" t="s">
        <v>1095</v>
      </c>
      <c r="E96" s="195"/>
      <c r="F96" s="195" t="s">
        <v>1096</v>
      </c>
      <c r="G96" s="195"/>
      <c r="H96" s="195"/>
      <c r="I96" s="195">
        <v>0</v>
      </c>
      <c r="J96" s="195">
        <v>0</v>
      </c>
      <c r="K96" s="195">
        <v>0</v>
      </c>
      <c r="L96" s="195">
        <v>0</v>
      </c>
      <c r="M96" s="195">
        <v>0</v>
      </c>
      <c r="N96" s="195">
        <v>0</v>
      </c>
      <c r="O96" s="195">
        <v>0</v>
      </c>
      <c r="P96" s="195">
        <v>0</v>
      </c>
      <c r="Q96" s="316">
        <v>0</v>
      </c>
      <c r="R96" s="195"/>
      <c r="S96" s="316">
        <v>0</v>
      </c>
      <c r="T96" s="195" t="s">
        <v>889</v>
      </c>
      <c r="U96" s="195"/>
      <c r="V96" s="195">
        <v>0</v>
      </c>
      <c r="W96" s="195">
        <v>0</v>
      </c>
      <c r="X96" s="195">
        <v>0</v>
      </c>
      <c r="Y96" s="195"/>
      <c r="Z96" s="195">
        <v>0</v>
      </c>
      <c r="AA96" s="195">
        <v>0</v>
      </c>
      <c r="AB96" s="316">
        <v>0</v>
      </c>
      <c r="AC96" s="316">
        <v>0</v>
      </c>
      <c r="AD96" s="195" t="s">
        <v>1097</v>
      </c>
      <c r="AE96" s="195"/>
      <c r="AF96" s="195">
        <v>0</v>
      </c>
      <c r="AG96" s="195">
        <v>0</v>
      </c>
    </row>
    <row r="97" spans="1:33">
      <c r="A97" s="195" t="s">
        <v>901</v>
      </c>
      <c r="B97" s="195" t="s">
        <v>889</v>
      </c>
      <c r="C97" s="195" t="s">
        <v>902</v>
      </c>
      <c r="D97" s="195" t="s">
        <v>1098</v>
      </c>
      <c r="E97" s="195"/>
      <c r="F97" s="195" t="s">
        <v>648</v>
      </c>
      <c r="G97" s="195"/>
      <c r="H97" s="195"/>
      <c r="I97" s="195">
        <v>0</v>
      </c>
      <c r="J97" s="195">
        <v>0</v>
      </c>
      <c r="K97" s="195">
        <v>0</v>
      </c>
      <c r="L97" s="195">
        <v>0</v>
      </c>
      <c r="M97" s="195">
        <v>0</v>
      </c>
      <c r="N97" s="195">
        <v>0</v>
      </c>
      <c r="O97" s="195">
        <v>0</v>
      </c>
      <c r="P97" s="195">
        <v>0</v>
      </c>
      <c r="Q97" s="316">
        <v>0</v>
      </c>
      <c r="R97" s="195"/>
      <c r="S97" s="316">
        <v>0</v>
      </c>
      <c r="T97" s="195" t="s">
        <v>889</v>
      </c>
      <c r="U97" s="195"/>
      <c r="V97" s="195">
        <v>0</v>
      </c>
      <c r="W97" s="195">
        <v>0</v>
      </c>
      <c r="X97" s="195">
        <v>0</v>
      </c>
      <c r="Y97" s="195"/>
      <c r="Z97" s="195">
        <v>0</v>
      </c>
      <c r="AA97" s="195">
        <v>0</v>
      </c>
      <c r="AB97" s="316">
        <v>0</v>
      </c>
      <c r="AC97" s="316">
        <v>0</v>
      </c>
      <c r="AD97" s="195" t="s">
        <v>1099</v>
      </c>
      <c r="AE97" s="195"/>
      <c r="AF97" s="195">
        <v>0</v>
      </c>
      <c r="AG97" s="195">
        <v>0</v>
      </c>
    </row>
    <row r="98" spans="1:33">
      <c r="A98" s="195" t="s">
        <v>901</v>
      </c>
      <c r="B98" s="195" t="s">
        <v>889</v>
      </c>
      <c r="C98" s="195" t="s">
        <v>902</v>
      </c>
      <c r="D98" s="195" t="s">
        <v>1100</v>
      </c>
      <c r="E98" s="195"/>
      <c r="F98" s="195" t="s">
        <v>968</v>
      </c>
      <c r="G98" s="195"/>
      <c r="H98" s="195"/>
      <c r="I98" s="195">
        <v>0</v>
      </c>
      <c r="J98" s="195">
        <v>0</v>
      </c>
      <c r="K98" s="195">
        <v>0</v>
      </c>
      <c r="L98" s="195">
        <v>0</v>
      </c>
      <c r="M98" s="195">
        <v>0</v>
      </c>
      <c r="N98" s="195">
        <v>0</v>
      </c>
      <c r="O98" s="195">
        <v>0</v>
      </c>
      <c r="P98" s="195">
        <v>0</v>
      </c>
      <c r="Q98" s="316">
        <v>0</v>
      </c>
      <c r="R98" s="195"/>
      <c r="S98" s="316">
        <v>0</v>
      </c>
      <c r="T98" s="195" t="s">
        <v>889</v>
      </c>
      <c r="U98" s="195"/>
      <c r="V98" s="195">
        <v>0</v>
      </c>
      <c r="W98" s="195">
        <v>0</v>
      </c>
      <c r="X98" s="195">
        <v>0</v>
      </c>
      <c r="Y98" s="195"/>
      <c r="Z98" s="195">
        <v>0</v>
      </c>
      <c r="AA98" s="195">
        <v>0</v>
      </c>
      <c r="AB98" s="316">
        <v>0</v>
      </c>
      <c r="AC98" s="316">
        <v>0</v>
      </c>
      <c r="AD98" s="195" t="s">
        <v>1101</v>
      </c>
      <c r="AE98" s="195"/>
      <c r="AF98" s="195">
        <v>0</v>
      </c>
      <c r="AG98" s="195">
        <v>0</v>
      </c>
    </row>
    <row r="99" spans="1:33">
      <c r="A99" s="195" t="s">
        <v>901</v>
      </c>
      <c r="B99" s="195" t="s">
        <v>889</v>
      </c>
      <c r="C99" s="195" t="s">
        <v>902</v>
      </c>
      <c r="D99" s="195" t="s">
        <v>1102</v>
      </c>
      <c r="E99" s="195"/>
      <c r="F99" s="195" t="s">
        <v>1103</v>
      </c>
      <c r="G99" s="195"/>
      <c r="H99" s="195"/>
      <c r="I99" s="195">
        <v>0</v>
      </c>
      <c r="J99" s="195">
        <v>0</v>
      </c>
      <c r="K99" s="195">
        <v>0</v>
      </c>
      <c r="L99" s="195">
        <v>0</v>
      </c>
      <c r="M99" s="195">
        <v>0</v>
      </c>
      <c r="N99" s="195">
        <v>0</v>
      </c>
      <c r="O99" s="195">
        <v>0</v>
      </c>
      <c r="P99" s="195">
        <v>0</v>
      </c>
      <c r="Q99" s="316">
        <v>0</v>
      </c>
      <c r="R99" s="195"/>
      <c r="S99" s="316">
        <v>0</v>
      </c>
      <c r="T99" s="195" t="s">
        <v>889</v>
      </c>
      <c r="U99" s="195"/>
      <c r="V99" s="195">
        <v>0</v>
      </c>
      <c r="W99" s="195">
        <v>0</v>
      </c>
      <c r="X99" s="195">
        <v>0</v>
      </c>
      <c r="Y99" s="195"/>
      <c r="Z99" s="195">
        <v>0</v>
      </c>
      <c r="AA99" s="195">
        <v>0</v>
      </c>
      <c r="AB99" s="316">
        <v>0</v>
      </c>
      <c r="AC99" s="316">
        <v>0</v>
      </c>
      <c r="AD99" s="195" t="s">
        <v>1104</v>
      </c>
      <c r="AE99" s="195"/>
      <c r="AF99" s="195">
        <v>0</v>
      </c>
      <c r="AG99" s="195">
        <v>0</v>
      </c>
    </row>
    <row r="100" spans="1:33">
      <c r="A100" s="195" t="s">
        <v>901</v>
      </c>
      <c r="B100" s="195" t="s">
        <v>889</v>
      </c>
      <c r="C100" s="195" t="s">
        <v>902</v>
      </c>
      <c r="D100" s="195" t="s">
        <v>1105</v>
      </c>
      <c r="E100" s="195"/>
      <c r="F100" s="195" t="s">
        <v>1106</v>
      </c>
      <c r="G100" s="195"/>
      <c r="H100" s="195"/>
      <c r="I100" s="195">
        <v>0</v>
      </c>
      <c r="J100" s="195">
        <v>0</v>
      </c>
      <c r="K100" s="195">
        <v>0</v>
      </c>
      <c r="L100" s="195">
        <v>0</v>
      </c>
      <c r="M100" s="195">
        <v>0</v>
      </c>
      <c r="N100" s="195">
        <v>0</v>
      </c>
      <c r="O100" s="195">
        <v>0</v>
      </c>
      <c r="P100" s="195">
        <v>0</v>
      </c>
      <c r="Q100" s="316">
        <v>0</v>
      </c>
      <c r="R100" s="195"/>
      <c r="S100" s="316">
        <v>0</v>
      </c>
      <c r="T100" s="195" t="s">
        <v>889</v>
      </c>
      <c r="U100" s="195"/>
      <c r="V100" s="195">
        <v>0</v>
      </c>
      <c r="W100" s="195">
        <v>0</v>
      </c>
      <c r="X100" s="195">
        <v>0</v>
      </c>
      <c r="Y100" s="195"/>
      <c r="Z100" s="195">
        <v>0</v>
      </c>
      <c r="AA100" s="195">
        <v>0</v>
      </c>
      <c r="AB100" s="316">
        <v>0</v>
      </c>
      <c r="AC100" s="316">
        <v>0</v>
      </c>
      <c r="AD100" s="195" t="s">
        <v>1107</v>
      </c>
      <c r="AE100" s="195"/>
      <c r="AF100" s="195">
        <v>0</v>
      </c>
      <c r="AG100" s="195">
        <v>0</v>
      </c>
    </row>
    <row r="101" spans="1:33">
      <c r="A101" s="195" t="s">
        <v>901</v>
      </c>
      <c r="B101" s="195" t="s">
        <v>889</v>
      </c>
      <c r="C101" s="195" t="s">
        <v>902</v>
      </c>
      <c r="D101" s="195" t="s">
        <v>1108</v>
      </c>
      <c r="E101" s="195" t="s">
        <v>912</v>
      </c>
      <c r="F101" s="195" t="s">
        <v>1109</v>
      </c>
      <c r="G101" s="195"/>
      <c r="H101" s="195"/>
      <c r="I101" s="195">
        <v>200000</v>
      </c>
      <c r="J101" s="195">
        <v>0</v>
      </c>
      <c r="K101" s="195">
        <v>0</v>
      </c>
      <c r="L101" s="195">
        <v>200000</v>
      </c>
      <c r="M101" s="195">
        <v>0</v>
      </c>
      <c r="N101" s="195">
        <v>0</v>
      </c>
      <c r="O101" s="195">
        <v>0</v>
      </c>
      <c r="P101" s="195">
        <v>200000</v>
      </c>
      <c r="Q101" s="316">
        <v>100</v>
      </c>
      <c r="R101" s="195"/>
      <c r="S101" s="316">
        <v>0</v>
      </c>
      <c r="T101" s="195" t="s">
        <v>889</v>
      </c>
      <c r="U101" s="195"/>
      <c r="V101" s="195">
        <v>0</v>
      </c>
      <c r="W101" s="195">
        <v>0</v>
      </c>
      <c r="X101" s="195">
        <v>0</v>
      </c>
      <c r="Y101" s="195"/>
      <c r="Z101" s="195">
        <v>0</v>
      </c>
      <c r="AA101" s="195">
        <v>0</v>
      </c>
      <c r="AB101" s="316">
        <v>0</v>
      </c>
      <c r="AC101" s="316">
        <v>0</v>
      </c>
      <c r="AD101" s="195" t="s">
        <v>1110</v>
      </c>
      <c r="AE101" s="195"/>
      <c r="AF101" s="195">
        <v>0</v>
      </c>
      <c r="AG101" s="195">
        <v>0</v>
      </c>
    </row>
    <row r="102" spans="1:33">
      <c r="A102" s="195"/>
      <c r="B102" s="195"/>
      <c r="C102" s="195"/>
      <c r="D102" s="195"/>
      <c r="E102" s="195"/>
      <c r="F102" s="195"/>
      <c r="G102" s="195"/>
      <c r="H102" s="195"/>
      <c r="I102" s="195"/>
      <c r="J102" s="195"/>
      <c r="K102" s="195"/>
      <c r="L102" s="195"/>
      <c r="M102" s="195"/>
      <c r="N102" s="195"/>
      <c r="O102" s="195"/>
      <c r="P102" s="195"/>
      <c r="Q102" s="316"/>
      <c r="R102" s="195"/>
      <c r="S102" s="316"/>
      <c r="T102" s="195" t="s">
        <v>889</v>
      </c>
      <c r="U102" s="195"/>
      <c r="V102" s="195"/>
      <c r="W102" s="195"/>
      <c r="X102" s="195"/>
      <c r="Y102" s="195"/>
      <c r="Z102" s="195"/>
      <c r="AA102" s="195"/>
      <c r="AB102" s="316"/>
      <c r="AC102" s="316"/>
      <c r="AD102" s="195" t="s">
        <v>1111</v>
      </c>
      <c r="AE102" s="195"/>
      <c r="AF102" s="195"/>
      <c r="AG102" s="195"/>
    </row>
    <row r="103" spans="1:33">
      <c r="A103" s="195"/>
      <c r="B103" s="195"/>
      <c r="C103" s="195"/>
      <c r="D103" s="195"/>
      <c r="E103" s="195"/>
      <c r="F103" s="195" t="s">
        <v>4</v>
      </c>
      <c r="G103" s="195" t="s">
        <v>764</v>
      </c>
      <c r="H103" s="195"/>
      <c r="I103" s="195"/>
      <c r="J103" s="195"/>
      <c r="K103" s="195"/>
      <c r="L103" s="195"/>
      <c r="M103" s="195"/>
      <c r="N103" s="195"/>
      <c r="O103" s="195"/>
      <c r="P103" s="195"/>
      <c r="Q103" s="316"/>
      <c r="R103" s="195"/>
      <c r="S103" s="316"/>
      <c r="T103" s="195" t="s">
        <v>889</v>
      </c>
      <c r="U103" s="195"/>
      <c r="V103" s="195"/>
      <c r="W103" s="195"/>
      <c r="X103" s="195"/>
      <c r="Y103" s="195"/>
      <c r="Z103" s="195"/>
      <c r="AA103" s="195"/>
      <c r="AB103" s="316"/>
      <c r="AC103" s="316"/>
      <c r="AD103" s="195" t="s">
        <v>1112</v>
      </c>
      <c r="AE103" s="195"/>
      <c r="AF103" s="195"/>
      <c r="AG103" s="195"/>
    </row>
    <row r="104" spans="1:33">
      <c r="A104" s="195" t="s">
        <v>901</v>
      </c>
      <c r="B104" s="195" t="s">
        <v>889</v>
      </c>
      <c r="C104" s="195" t="s">
        <v>902</v>
      </c>
      <c r="D104" s="195" t="s">
        <v>1113</v>
      </c>
      <c r="E104" s="195"/>
      <c r="F104" s="195" t="s">
        <v>1114</v>
      </c>
      <c r="G104" s="195"/>
      <c r="H104" s="195"/>
      <c r="I104" s="195">
        <v>0</v>
      </c>
      <c r="J104" s="195">
        <v>0</v>
      </c>
      <c r="K104" s="195">
        <v>0</v>
      </c>
      <c r="L104" s="195">
        <v>0</v>
      </c>
      <c r="M104" s="195">
        <v>0</v>
      </c>
      <c r="N104" s="195">
        <v>0</v>
      </c>
      <c r="O104" s="195">
        <v>0</v>
      </c>
      <c r="P104" s="195">
        <v>0</v>
      </c>
      <c r="Q104" s="316">
        <v>0</v>
      </c>
      <c r="R104" s="195"/>
      <c r="S104" s="316">
        <v>0</v>
      </c>
      <c r="T104" s="195" t="s">
        <v>889</v>
      </c>
      <c r="U104" s="195"/>
      <c r="V104" s="195">
        <v>0</v>
      </c>
      <c r="W104" s="195">
        <v>0</v>
      </c>
      <c r="X104" s="195">
        <v>0</v>
      </c>
      <c r="Y104" s="195"/>
      <c r="Z104" s="195">
        <v>0</v>
      </c>
      <c r="AA104" s="195">
        <v>0</v>
      </c>
      <c r="AB104" s="316">
        <v>0</v>
      </c>
      <c r="AC104" s="316">
        <v>0</v>
      </c>
      <c r="AD104" s="195" t="s">
        <v>1115</v>
      </c>
      <c r="AE104" s="195"/>
      <c r="AF104" s="195">
        <v>0</v>
      </c>
      <c r="AG104" s="195">
        <v>0</v>
      </c>
    </row>
    <row r="105" spans="1:33">
      <c r="A105" s="195" t="s">
        <v>901</v>
      </c>
      <c r="B105" s="195" t="s">
        <v>889</v>
      </c>
      <c r="C105" s="195" t="s">
        <v>902</v>
      </c>
      <c r="D105" s="195" t="s">
        <v>1116</v>
      </c>
      <c r="E105" s="195"/>
      <c r="F105" s="195" t="s">
        <v>1117</v>
      </c>
      <c r="G105" s="195"/>
      <c r="H105" s="195"/>
      <c r="I105" s="195">
        <v>0</v>
      </c>
      <c r="J105" s="195">
        <v>0</v>
      </c>
      <c r="K105" s="195">
        <v>0</v>
      </c>
      <c r="L105" s="195">
        <v>0</v>
      </c>
      <c r="M105" s="195">
        <v>0</v>
      </c>
      <c r="N105" s="195">
        <v>0</v>
      </c>
      <c r="O105" s="195">
        <v>0</v>
      </c>
      <c r="P105" s="195">
        <v>0</v>
      </c>
      <c r="Q105" s="316">
        <v>0</v>
      </c>
      <c r="R105" s="195"/>
      <c r="S105" s="316">
        <v>0</v>
      </c>
      <c r="T105" s="195" t="s">
        <v>889</v>
      </c>
      <c r="U105" s="195"/>
      <c r="V105" s="195">
        <v>0</v>
      </c>
      <c r="W105" s="195">
        <v>0</v>
      </c>
      <c r="X105" s="195">
        <v>0</v>
      </c>
      <c r="Y105" s="195"/>
      <c r="Z105" s="195">
        <v>0</v>
      </c>
      <c r="AA105" s="195">
        <v>0</v>
      </c>
      <c r="AB105" s="316">
        <v>0</v>
      </c>
      <c r="AC105" s="316">
        <v>0</v>
      </c>
      <c r="AD105" s="195" t="s">
        <v>911</v>
      </c>
      <c r="AE105" s="195"/>
      <c r="AF105" s="195">
        <v>0</v>
      </c>
      <c r="AG105" s="195">
        <v>0</v>
      </c>
    </row>
    <row r="106" spans="1:33">
      <c r="A106" s="195" t="s">
        <v>901</v>
      </c>
      <c r="B106" s="195" t="s">
        <v>889</v>
      </c>
      <c r="C106" s="195" t="s">
        <v>902</v>
      </c>
      <c r="D106" s="195" t="s">
        <v>1118</v>
      </c>
      <c r="E106" s="195" t="s">
        <v>912</v>
      </c>
      <c r="F106" s="195" t="s">
        <v>1119</v>
      </c>
      <c r="G106" s="195"/>
      <c r="H106" s="195"/>
      <c r="I106" s="195">
        <v>0</v>
      </c>
      <c r="J106" s="195">
        <v>0</v>
      </c>
      <c r="K106" s="195">
        <v>0</v>
      </c>
      <c r="L106" s="195">
        <v>0</v>
      </c>
      <c r="M106" s="195">
        <v>0</v>
      </c>
      <c r="N106" s="195">
        <v>0</v>
      </c>
      <c r="O106" s="195">
        <v>0</v>
      </c>
      <c r="P106" s="195">
        <v>0</v>
      </c>
      <c r="Q106" s="316">
        <v>0</v>
      </c>
      <c r="R106" s="195"/>
      <c r="S106" s="316">
        <v>0</v>
      </c>
      <c r="T106" s="195" t="s">
        <v>889</v>
      </c>
      <c r="U106" s="195"/>
      <c r="V106" s="195">
        <v>0</v>
      </c>
      <c r="W106" s="195">
        <v>0</v>
      </c>
      <c r="X106" s="195">
        <v>0</v>
      </c>
      <c r="Y106" s="195"/>
      <c r="Z106" s="195">
        <v>0</v>
      </c>
      <c r="AA106" s="195">
        <v>0</v>
      </c>
      <c r="AB106" s="316">
        <v>0</v>
      </c>
      <c r="AC106" s="316">
        <v>0</v>
      </c>
      <c r="AD106" s="195" t="s">
        <v>1120</v>
      </c>
      <c r="AE106" s="195"/>
      <c r="AF106" s="195">
        <v>0</v>
      </c>
      <c r="AG106" s="195">
        <v>0</v>
      </c>
    </row>
    <row r="107" spans="1:33">
      <c r="A107" s="195"/>
      <c r="B107" s="195"/>
      <c r="C107" s="195"/>
      <c r="D107" s="195"/>
      <c r="E107" s="195"/>
      <c r="F107" s="195"/>
      <c r="G107" s="195"/>
      <c r="H107" s="195"/>
      <c r="I107" s="195"/>
      <c r="J107" s="195"/>
      <c r="K107" s="195"/>
      <c r="L107" s="195"/>
      <c r="M107" s="195"/>
      <c r="N107" s="195"/>
      <c r="O107" s="195"/>
      <c r="P107" s="195"/>
      <c r="Q107" s="316"/>
      <c r="R107" s="195"/>
      <c r="S107" s="316"/>
      <c r="T107" s="195" t="s">
        <v>889</v>
      </c>
      <c r="U107" s="195"/>
      <c r="V107" s="195"/>
      <c r="W107" s="195"/>
      <c r="X107" s="195"/>
      <c r="Y107" s="195"/>
      <c r="Z107" s="195"/>
      <c r="AA107" s="195"/>
      <c r="AB107" s="316"/>
      <c r="AC107" s="316"/>
      <c r="AD107" s="195" t="s">
        <v>1121</v>
      </c>
      <c r="AE107" s="195"/>
      <c r="AF107" s="195"/>
      <c r="AG107" s="195"/>
    </row>
    <row r="108" spans="1:33">
      <c r="A108" s="195"/>
      <c r="B108" s="195"/>
      <c r="C108" s="195"/>
      <c r="D108" s="195"/>
      <c r="E108" s="195"/>
      <c r="F108" s="195" t="s">
        <v>1122</v>
      </c>
      <c r="G108" s="195" t="s">
        <v>765</v>
      </c>
      <c r="H108" s="195"/>
      <c r="I108" s="195"/>
      <c r="J108" s="195"/>
      <c r="K108" s="195"/>
      <c r="L108" s="195"/>
      <c r="M108" s="195"/>
      <c r="N108" s="195"/>
      <c r="O108" s="195"/>
      <c r="P108" s="195"/>
      <c r="Q108" s="316"/>
      <c r="R108" s="195"/>
      <c r="S108" s="316"/>
      <c r="T108" s="195" t="s">
        <v>889</v>
      </c>
      <c r="U108" s="195"/>
      <c r="V108" s="195"/>
      <c r="W108" s="195"/>
      <c r="X108" s="195"/>
      <c r="Y108" s="195"/>
      <c r="Z108" s="195"/>
      <c r="AA108" s="195"/>
      <c r="AB108" s="316"/>
      <c r="AC108" s="316"/>
      <c r="AD108" s="195" t="s">
        <v>1123</v>
      </c>
      <c r="AE108" s="195"/>
      <c r="AF108" s="195"/>
      <c r="AG108" s="195"/>
    </row>
    <row r="109" spans="1:33">
      <c r="A109" s="195" t="s">
        <v>901</v>
      </c>
      <c r="B109" s="195" t="s">
        <v>889</v>
      </c>
      <c r="C109" s="195" t="s">
        <v>902</v>
      </c>
      <c r="D109" s="195" t="s">
        <v>1124</v>
      </c>
      <c r="E109" s="195"/>
      <c r="F109" s="195" t="s">
        <v>1125</v>
      </c>
      <c r="G109" s="195"/>
      <c r="H109" s="195"/>
      <c r="I109" s="195">
        <v>0</v>
      </c>
      <c r="J109" s="195">
        <v>0</v>
      </c>
      <c r="K109" s="195">
        <v>0</v>
      </c>
      <c r="L109" s="195">
        <v>0</v>
      </c>
      <c r="M109" s="195">
        <v>0</v>
      </c>
      <c r="N109" s="195">
        <v>0</v>
      </c>
      <c r="O109" s="195">
        <v>0</v>
      </c>
      <c r="P109" s="195">
        <v>0</v>
      </c>
      <c r="Q109" s="316">
        <v>0</v>
      </c>
      <c r="R109" s="195"/>
      <c r="S109" s="316">
        <v>0</v>
      </c>
      <c r="T109" s="195" t="s">
        <v>889</v>
      </c>
      <c r="U109" s="195"/>
      <c r="V109" s="195">
        <v>0</v>
      </c>
      <c r="W109" s="195">
        <v>0</v>
      </c>
      <c r="X109" s="195">
        <v>0</v>
      </c>
      <c r="Y109" s="195"/>
      <c r="Z109" s="195">
        <v>0</v>
      </c>
      <c r="AA109" s="195">
        <v>0</v>
      </c>
      <c r="AB109" s="316">
        <v>0</v>
      </c>
      <c r="AC109" s="316">
        <v>0</v>
      </c>
      <c r="AD109" s="195" t="s">
        <v>919</v>
      </c>
      <c r="AE109" s="195"/>
      <c r="AF109" s="195">
        <v>0</v>
      </c>
      <c r="AG109" s="195">
        <v>0</v>
      </c>
    </row>
    <row r="110" spans="1:33">
      <c r="A110" s="195" t="s">
        <v>901</v>
      </c>
      <c r="B110" s="195" t="s">
        <v>889</v>
      </c>
      <c r="C110" s="195" t="s">
        <v>902</v>
      </c>
      <c r="D110" s="195" t="s">
        <v>1126</v>
      </c>
      <c r="E110" s="195" t="s">
        <v>912</v>
      </c>
      <c r="F110" s="195" t="s">
        <v>1127</v>
      </c>
      <c r="G110" s="195"/>
      <c r="H110" s="195"/>
      <c r="I110" s="195">
        <v>0</v>
      </c>
      <c r="J110" s="195">
        <v>0</v>
      </c>
      <c r="K110" s="195">
        <v>0</v>
      </c>
      <c r="L110" s="195">
        <v>0</v>
      </c>
      <c r="M110" s="195">
        <v>0</v>
      </c>
      <c r="N110" s="195">
        <v>0</v>
      </c>
      <c r="O110" s="195">
        <v>0</v>
      </c>
      <c r="P110" s="195">
        <v>0</v>
      </c>
      <c r="Q110" s="316">
        <v>0</v>
      </c>
      <c r="R110" s="195"/>
      <c r="S110" s="316">
        <v>0</v>
      </c>
      <c r="T110" s="195" t="s">
        <v>889</v>
      </c>
      <c r="U110" s="195"/>
      <c r="V110" s="195">
        <v>0</v>
      </c>
      <c r="W110" s="195">
        <v>0</v>
      </c>
      <c r="X110" s="195">
        <v>0</v>
      </c>
      <c r="Y110" s="195"/>
      <c r="Z110" s="195">
        <v>0</v>
      </c>
      <c r="AA110" s="195">
        <v>0</v>
      </c>
      <c r="AB110" s="316">
        <v>0</v>
      </c>
      <c r="AC110" s="316">
        <v>0</v>
      </c>
      <c r="AD110" s="195" t="s">
        <v>922</v>
      </c>
      <c r="AE110" s="195"/>
      <c r="AF110" s="195">
        <v>0</v>
      </c>
      <c r="AG110" s="195">
        <v>0</v>
      </c>
    </row>
    <row r="111" spans="1:33">
      <c r="A111" s="195"/>
      <c r="B111" s="195"/>
      <c r="C111" s="195"/>
      <c r="D111" s="195"/>
      <c r="E111" s="195"/>
      <c r="F111" s="195"/>
      <c r="G111" s="195"/>
      <c r="H111" s="195"/>
      <c r="I111" s="195"/>
      <c r="J111" s="195"/>
      <c r="K111" s="195"/>
      <c r="L111" s="195"/>
      <c r="M111" s="195"/>
      <c r="N111" s="195"/>
      <c r="O111" s="195"/>
      <c r="P111" s="195"/>
      <c r="Q111" s="316"/>
      <c r="R111" s="195"/>
      <c r="S111" s="316"/>
      <c r="T111" s="195" t="s">
        <v>889</v>
      </c>
      <c r="U111" s="195"/>
      <c r="V111" s="195"/>
      <c r="W111" s="195"/>
      <c r="X111" s="195"/>
      <c r="Y111" s="195"/>
      <c r="Z111" s="195"/>
      <c r="AA111" s="195"/>
      <c r="AB111" s="316"/>
      <c r="AC111" s="316"/>
      <c r="AD111" s="195" t="s">
        <v>1128</v>
      </c>
      <c r="AE111" s="195"/>
      <c r="AF111" s="195"/>
      <c r="AG111" s="195"/>
    </row>
    <row r="112" spans="1:33">
      <c r="A112" s="195"/>
      <c r="B112" s="195"/>
      <c r="C112" s="195"/>
      <c r="D112" s="195"/>
      <c r="E112" s="195"/>
      <c r="F112" s="195" t="s">
        <v>1129</v>
      </c>
      <c r="G112" s="195" t="s">
        <v>766</v>
      </c>
      <c r="H112" s="195"/>
      <c r="I112" s="195"/>
      <c r="J112" s="195"/>
      <c r="K112" s="195"/>
      <c r="L112" s="195"/>
      <c r="M112" s="195"/>
      <c r="N112" s="195"/>
      <c r="O112" s="195"/>
      <c r="P112" s="195"/>
      <c r="Q112" s="316"/>
      <c r="R112" s="195"/>
      <c r="S112" s="316"/>
      <c r="T112" s="195" t="s">
        <v>889</v>
      </c>
      <c r="U112" s="195"/>
      <c r="V112" s="195"/>
      <c r="W112" s="195"/>
      <c r="X112" s="195"/>
      <c r="Y112" s="195"/>
      <c r="Z112" s="195"/>
      <c r="AA112" s="195"/>
      <c r="AB112" s="316"/>
      <c r="AC112" s="316"/>
      <c r="AD112" s="195" t="s">
        <v>1130</v>
      </c>
      <c r="AE112" s="195"/>
      <c r="AF112" s="195"/>
      <c r="AG112" s="195"/>
    </row>
    <row r="113" spans="1:33">
      <c r="A113" s="195" t="s">
        <v>901</v>
      </c>
      <c r="B113" s="195" t="s">
        <v>889</v>
      </c>
      <c r="C113" s="195" t="s">
        <v>902</v>
      </c>
      <c r="D113" s="195" t="s">
        <v>1131</v>
      </c>
      <c r="E113" s="195"/>
      <c r="F113" s="195" t="s">
        <v>1132</v>
      </c>
      <c r="G113" s="195"/>
      <c r="H113" s="195"/>
      <c r="I113" s="195">
        <v>0</v>
      </c>
      <c r="J113" s="195">
        <v>0</v>
      </c>
      <c r="K113" s="195">
        <v>0</v>
      </c>
      <c r="L113" s="195">
        <v>0</v>
      </c>
      <c r="M113" s="195">
        <v>0</v>
      </c>
      <c r="N113" s="195">
        <v>0</v>
      </c>
      <c r="O113" s="195">
        <v>0</v>
      </c>
      <c r="P113" s="195">
        <v>0</v>
      </c>
      <c r="Q113" s="316">
        <v>0</v>
      </c>
      <c r="R113" s="195"/>
      <c r="S113" s="316">
        <v>0</v>
      </c>
      <c r="T113" s="195" t="s">
        <v>889</v>
      </c>
      <c r="U113" s="195"/>
      <c r="V113" s="195">
        <v>0</v>
      </c>
      <c r="W113" s="195">
        <v>0</v>
      </c>
      <c r="X113" s="195">
        <v>0</v>
      </c>
      <c r="Y113" s="195"/>
      <c r="Z113" s="195">
        <v>0</v>
      </c>
      <c r="AA113" s="195">
        <v>0</v>
      </c>
      <c r="AB113" s="316">
        <v>0</v>
      </c>
      <c r="AC113" s="316">
        <v>0</v>
      </c>
      <c r="AD113" s="195" t="s">
        <v>1133</v>
      </c>
      <c r="AE113" s="195"/>
      <c r="AF113" s="195">
        <v>0</v>
      </c>
      <c r="AG113" s="195">
        <v>0</v>
      </c>
    </row>
    <row r="114" spans="1:33">
      <c r="A114" s="195" t="s">
        <v>901</v>
      </c>
      <c r="B114" s="195" t="s">
        <v>889</v>
      </c>
      <c r="C114" s="195" t="s">
        <v>902</v>
      </c>
      <c r="D114" s="195" t="s">
        <v>1134</v>
      </c>
      <c r="E114" s="195" t="s">
        <v>912</v>
      </c>
      <c r="F114" s="195" t="s">
        <v>1135</v>
      </c>
      <c r="G114" s="195"/>
      <c r="H114" s="195"/>
      <c r="I114" s="195">
        <v>0</v>
      </c>
      <c r="J114" s="195">
        <v>0</v>
      </c>
      <c r="K114" s="195">
        <v>0</v>
      </c>
      <c r="L114" s="195">
        <v>0</v>
      </c>
      <c r="M114" s="195">
        <v>0</v>
      </c>
      <c r="N114" s="195">
        <v>0</v>
      </c>
      <c r="O114" s="195">
        <v>0</v>
      </c>
      <c r="P114" s="195">
        <v>0</v>
      </c>
      <c r="Q114" s="316">
        <v>0</v>
      </c>
      <c r="R114" s="195"/>
      <c r="S114" s="316">
        <v>0</v>
      </c>
      <c r="T114" s="195" t="s">
        <v>889</v>
      </c>
      <c r="U114" s="195"/>
      <c r="V114" s="195">
        <v>0</v>
      </c>
      <c r="W114" s="195">
        <v>0</v>
      </c>
      <c r="X114" s="195">
        <v>0</v>
      </c>
      <c r="Y114" s="195"/>
      <c r="Z114" s="195">
        <v>0</v>
      </c>
      <c r="AA114" s="195">
        <v>0</v>
      </c>
      <c r="AB114" s="316">
        <v>0</v>
      </c>
      <c r="AC114" s="316">
        <v>0</v>
      </c>
      <c r="AD114" s="195" t="s">
        <v>1136</v>
      </c>
      <c r="AE114" s="195"/>
      <c r="AF114" s="195">
        <v>0</v>
      </c>
      <c r="AG114" s="195">
        <v>0</v>
      </c>
    </row>
    <row r="115" spans="1:33">
      <c r="A115" s="195"/>
      <c r="B115" s="195"/>
      <c r="C115" s="195"/>
      <c r="D115" s="195"/>
      <c r="E115" s="195"/>
      <c r="F115" s="195"/>
      <c r="G115" s="195"/>
      <c r="H115" s="195"/>
      <c r="I115" s="195"/>
      <c r="J115" s="195"/>
      <c r="K115" s="195"/>
      <c r="L115" s="195"/>
      <c r="M115" s="195"/>
      <c r="N115" s="195"/>
      <c r="O115" s="195"/>
      <c r="P115" s="195"/>
      <c r="Q115" s="316"/>
      <c r="R115" s="195"/>
      <c r="S115" s="316"/>
      <c r="T115" s="195" t="s">
        <v>889</v>
      </c>
      <c r="U115" s="195"/>
      <c r="V115" s="195"/>
      <c r="W115" s="195"/>
      <c r="X115" s="195"/>
      <c r="Y115" s="195"/>
      <c r="Z115" s="195"/>
      <c r="AA115" s="195"/>
      <c r="AB115" s="316"/>
      <c r="AC115" s="316"/>
      <c r="AD115" s="195" t="s">
        <v>1137</v>
      </c>
      <c r="AE115" s="195"/>
      <c r="AF115" s="195"/>
      <c r="AG115" s="195"/>
    </row>
    <row r="116" spans="1:33">
      <c r="A116" s="195"/>
      <c r="B116" s="195"/>
      <c r="C116" s="195"/>
      <c r="D116" s="195"/>
      <c r="E116" s="195"/>
      <c r="F116" s="195" t="s">
        <v>9</v>
      </c>
      <c r="G116" s="195" t="s">
        <v>767</v>
      </c>
      <c r="H116" s="195"/>
      <c r="I116" s="195"/>
      <c r="J116" s="195"/>
      <c r="K116" s="195"/>
      <c r="L116" s="195"/>
      <c r="M116" s="195"/>
      <c r="N116" s="195"/>
      <c r="O116" s="195"/>
      <c r="P116" s="195"/>
      <c r="Q116" s="316"/>
      <c r="R116" s="195"/>
      <c r="S116" s="316"/>
      <c r="T116" s="195" t="s">
        <v>889</v>
      </c>
      <c r="U116" s="195"/>
      <c r="V116" s="195"/>
      <c r="W116" s="195"/>
      <c r="X116" s="195"/>
      <c r="Y116" s="195"/>
      <c r="Z116" s="195"/>
      <c r="AA116" s="195"/>
      <c r="AB116" s="316"/>
      <c r="AC116" s="316"/>
      <c r="AD116" s="195" t="s">
        <v>1138</v>
      </c>
      <c r="AE116" s="195"/>
      <c r="AF116" s="195"/>
      <c r="AG116" s="195"/>
    </row>
    <row r="117" spans="1:33">
      <c r="A117" s="195" t="s">
        <v>901</v>
      </c>
      <c r="B117" s="195" t="s">
        <v>889</v>
      </c>
      <c r="C117" s="195" t="s">
        <v>902</v>
      </c>
      <c r="D117" s="195" t="s">
        <v>1139</v>
      </c>
      <c r="E117" s="195"/>
      <c r="F117" s="195" t="s">
        <v>1140</v>
      </c>
      <c r="G117" s="195"/>
      <c r="H117" s="195"/>
      <c r="I117" s="195">
        <v>0</v>
      </c>
      <c r="J117" s="195">
        <v>0</v>
      </c>
      <c r="K117" s="195">
        <v>0</v>
      </c>
      <c r="L117" s="195">
        <v>0</v>
      </c>
      <c r="M117" s="195">
        <v>0</v>
      </c>
      <c r="N117" s="195">
        <v>0</v>
      </c>
      <c r="O117" s="195">
        <v>0</v>
      </c>
      <c r="P117" s="195">
        <v>0</v>
      </c>
      <c r="Q117" s="316">
        <v>0</v>
      </c>
      <c r="R117" s="195"/>
      <c r="S117" s="316">
        <v>0</v>
      </c>
      <c r="T117" s="195" t="s">
        <v>889</v>
      </c>
      <c r="U117" s="195"/>
      <c r="V117" s="195">
        <v>0</v>
      </c>
      <c r="W117" s="195">
        <v>0</v>
      </c>
      <c r="X117" s="195">
        <v>0</v>
      </c>
      <c r="Y117" s="195"/>
      <c r="Z117" s="195">
        <v>0</v>
      </c>
      <c r="AA117" s="195">
        <v>0</v>
      </c>
      <c r="AB117" s="316">
        <v>0</v>
      </c>
      <c r="AC117" s="316">
        <v>0</v>
      </c>
      <c r="AD117" s="195" t="s">
        <v>1141</v>
      </c>
      <c r="AE117" s="195"/>
      <c r="AF117" s="195">
        <v>0</v>
      </c>
      <c r="AG117" s="195">
        <v>0</v>
      </c>
    </row>
    <row r="118" spans="1:33">
      <c r="A118" s="195" t="s">
        <v>901</v>
      </c>
      <c r="B118" s="195" t="s">
        <v>889</v>
      </c>
      <c r="C118" s="195" t="s">
        <v>902</v>
      </c>
      <c r="D118" s="195" t="s">
        <v>1142</v>
      </c>
      <c r="E118" s="195"/>
      <c r="F118" s="195" t="s">
        <v>1143</v>
      </c>
      <c r="G118" s="195"/>
      <c r="H118" s="195"/>
      <c r="I118" s="195">
        <v>0</v>
      </c>
      <c r="J118" s="195">
        <v>0</v>
      </c>
      <c r="K118" s="195">
        <v>0</v>
      </c>
      <c r="L118" s="195">
        <v>0</v>
      </c>
      <c r="M118" s="195">
        <v>0</v>
      </c>
      <c r="N118" s="195">
        <v>0</v>
      </c>
      <c r="O118" s="195">
        <v>0</v>
      </c>
      <c r="P118" s="195">
        <v>0</v>
      </c>
      <c r="Q118" s="316">
        <v>0</v>
      </c>
      <c r="R118" s="195"/>
      <c r="S118" s="316">
        <v>0</v>
      </c>
      <c r="T118" s="195" t="s">
        <v>889</v>
      </c>
      <c r="U118" s="195"/>
      <c r="V118" s="195">
        <v>0</v>
      </c>
      <c r="W118" s="195">
        <v>0</v>
      </c>
      <c r="X118" s="195">
        <v>0</v>
      </c>
      <c r="Y118" s="195"/>
      <c r="Z118" s="195">
        <v>0</v>
      </c>
      <c r="AA118" s="195">
        <v>0</v>
      </c>
      <c r="AB118" s="316">
        <v>0</v>
      </c>
      <c r="AC118" s="316">
        <v>0</v>
      </c>
      <c r="AD118" s="195" t="s">
        <v>1144</v>
      </c>
      <c r="AE118" s="195"/>
      <c r="AF118" s="195">
        <v>0</v>
      </c>
      <c r="AG118" s="195">
        <v>0</v>
      </c>
    </row>
    <row r="119" spans="1:33">
      <c r="A119" s="195" t="s">
        <v>901</v>
      </c>
      <c r="B119" s="195" t="s">
        <v>889</v>
      </c>
      <c r="C119" s="195" t="s">
        <v>902</v>
      </c>
      <c r="D119" s="195" t="s">
        <v>1145</v>
      </c>
      <c r="E119" s="195"/>
      <c r="F119" s="195" t="s">
        <v>1146</v>
      </c>
      <c r="G119" s="195"/>
      <c r="H119" s="195"/>
      <c r="I119" s="195">
        <v>0</v>
      </c>
      <c r="J119" s="195">
        <v>0</v>
      </c>
      <c r="K119" s="195">
        <v>0</v>
      </c>
      <c r="L119" s="195">
        <v>0</v>
      </c>
      <c r="M119" s="195">
        <v>0</v>
      </c>
      <c r="N119" s="195">
        <v>0</v>
      </c>
      <c r="O119" s="195">
        <v>0</v>
      </c>
      <c r="P119" s="195">
        <v>0</v>
      </c>
      <c r="Q119" s="316">
        <v>0</v>
      </c>
      <c r="R119" s="195"/>
      <c r="S119" s="316">
        <v>0</v>
      </c>
      <c r="T119" s="195" t="s">
        <v>889</v>
      </c>
      <c r="U119" s="195"/>
      <c r="V119" s="195">
        <v>0</v>
      </c>
      <c r="W119" s="195">
        <v>0</v>
      </c>
      <c r="X119" s="195">
        <v>0</v>
      </c>
      <c r="Y119" s="195"/>
      <c r="Z119" s="195">
        <v>0</v>
      </c>
      <c r="AA119" s="195">
        <v>0</v>
      </c>
      <c r="AB119" s="316">
        <v>0</v>
      </c>
      <c r="AC119" s="316">
        <v>0</v>
      </c>
      <c r="AD119" s="195" t="s">
        <v>1147</v>
      </c>
      <c r="AE119" s="195"/>
      <c r="AF119" s="195">
        <v>0</v>
      </c>
      <c r="AG119" s="195">
        <v>0</v>
      </c>
    </row>
    <row r="120" spans="1:33">
      <c r="A120" s="195" t="s">
        <v>901</v>
      </c>
      <c r="B120" s="195" t="s">
        <v>889</v>
      </c>
      <c r="C120" s="195" t="s">
        <v>902</v>
      </c>
      <c r="D120" s="195" t="s">
        <v>1148</v>
      </c>
      <c r="E120" s="195"/>
      <c r="F120" s="195" t="s">
        <v>965</v>
      </c>
      <c r="G120" s="195"/>
      <c r="H120" s="195"/>
      <c r="I120" s="195">
        <v>0</v>
      </c>
      <c r="J120" s="195">
        <v>0</v>
      </c>
      <c r="K120" s="195">
        <v>0</v>
      </c>
      <c r="L120" s="195">
        <v>0</v>
      </c>
      <c r="M120" s="195">
        <v>0</v>
      </c>
      <c r="N120" s="195">
        <v>0</v>
      </c>
      <c r="O120" s="195">
        <v>0</v>
      </c>
      <c r="P120" s="195">
        <v>0</v>
      </c>
      <c r="Q120" s="316">
        <v>0</v>
      </c>
      <c r="R120" s="195"/>
      <c r="S120" s="316">
        <v>0</v>
      </c>
      <c r="T120" s="195" t="s">
        <v>889</v>
      </c>
      <c r="U120" s="195"/>
      <c r="V120" s="195">
        <v>0</v>
      </c>
      <c r="W120" s="195">
        <v>0</v>
      </c>
      <c r="X120" s="195">
        <v>0</v>
      </c>
      <c r="Y120" s="195"/>
      <c r="Z120" s="195">
        <v>0</v>
      </c>
      <c r="AA120" s="195">
        <v>0</v>
      </c>
      <c r="AB120" s="316">
        <v>0</v>
      </c>
      <c r="AC120" s="316">
        <v>0</v>
      </c>
      <c r="AD120" s="195" t="s">
        <v>1149</v>
      </c>
      <c r="AE120" s="195"/>
      <c r="AF120" s="195">
        <v>0</v>
      </c>
      <c r="AG120" s="195">
        <v>0</v>
      </c>
    </row>
    <row r="121" spans="1:33">
      <c r="A121" s="195" t="s">
        <v>901</v>
      </c>
      <c r="B121" s="195" t="s">
        <v>889</v>
      </c>
      <c r="C121" s="195" t="s">
        <v>902</v>
      </c>
      <c r="D121" s="195" t="s">
        <v>1150</v>
      </c>
      <c r="E121" s="195" t="s">
        <v>912</v>
      </c>
      <c r="F121" s="195" t="s">
        <v>1151</v>
      </c>
      <c r="G121" s="195"/>
      <c r="H121" s="195"/>
      <c r="I121" s="195">
        <v>0</v>
      </c>
      <c r="J121" s="195">
        <v>0</v>
      </c>
      <c r="K121" s="195">
        <v>0</v>
      </c>
      <c r="L121" s="195">
        <v>0</v>
      </c>
      <c r="M121" s="195">
        <v>0</v>
      </c>
      <c r="N121" s="195">
        <v>0</v>
      </c>
      <c r="O121" s="195">
        <v>0</v>
      </c>
      <c r="P121" s="195">
        <v>0</v>
      </c>
      <c r="Q121" s="316">
        <v>0</v>
      </c>
      <c r="R121" s="195"/>
      <c r="S121" s="316">
        <v>0</v>
      </c>
      <c r="T121" s="195" t="s">
        <v>889</v>
      </c>
      <c r="U121" s="195"/>
      <c r="V121" s="195">
        <v>0</v>
      </c>
      <c r="W121" s="195">
        <v>0</v>
      </c>
      <c r="X121" s="195">
        <v>0</v>
      </c>
      <c r="Y121" s="195"/>
      <c r="Z121" s="195">
        <v>0</v>
      </c>
      <c r="AA121" s="195">
        <v>0</v>
      </c>
      <c r="AB121" s="316">
        <v>0</v>
      </c>
      <c r="AC121" s="316">
        <v>0</v>
      </c>
      <c r="AD121" s="195" t="s">
        <v>1152</v>
      </c>
      <c r="AE121" s="195"/>
      <c r="AF121" s="195">
        <v>0</v>
      </c>
      <c r="AG121" s="195">
        <v>0</v>
      </c>
    </row>
    <row r="122" spans="1:33">
      <c r="A122" s="195"/>
      <c r="B122" s="195"/>
      <c r="C122" s="195"/>
      <c r="D122" s="195"/>
      <c r="E122" s="195"/>
      <c r="F122" s="195"/>
      <c r="G122" s="195"/>
      <c r="H122" s="195"/>
      <c r="I122" s="195"/>
      <c r="J122" s="195"/>
      <c r="K122" s="195"/>
      <c r="L122" s="195"/>
      <c r="M122" s="195"/>
      <c r="N122" s="195"/>
      <c r="O122" s="195"/>
      <c r="P122" s="195"/>
      <c r="Q122" s="316"/>
      <c r="R122" s="195"/>
      <c r="S122" s="316"/>
      <c r="T122" s="195" t="s">
        <v>889</v>
      </c>
      <c r="U122" s="195"/>
      <c r="V122" s="195"/>
      <c r="W122" s="195"/>
      <c r="X122" s="195"/>
      <c r="Y122" s="195"/>
      <c r="Z122" s="195"/>
      <c r="AA122" s="195"/>
      <c r="AB122" s="316"/>
      <c r="AC122" s="316"/>
      <c r="AD122" s="195" t="s">
        <v>1153</v>
      </c>
      <c r="AE122" s="195"/>
      <c r="AF122" s="195"/>
      <c r="AG122" s="195"/>
    </row>
    <row r="123" spans="1:33">
      <c r="A123" s="195" t="s">
        <v>901</v>
      </c>
      <c r="B123" s="195" t="s">
        <v>889</v>
      </c>
      <c r="C123" s="195" t="s">
        <v>902</v>
      </c>
      <c r="D123" s="195" t="s">
        <v>1154</v>
      </c>
      <c r="E123" s="195" t="s">
        <v>1155</v>
      </c>
      <c r="F123" s="195" t="s">
        <v>1156</v>
      </c>
      <c r="G123" s="195"/>
      <c r="H123" s="195"/>
      <c r="I123" s="195">
        <v>1000000</v>
      </c>
      <c r="J123" s="195">
        <v>0</v>
      </c>
      <c r="K123" s="195">
        <v>0</v>
      </c>
      <c r="L123" s="195">
        <v>1000000</v>
      </c>
      <c r="M123" s="195">
        <v>208983</v>
      </c>
      <c r="N123" s="195">
        <v>0</v>
      </c>
      <c r="O123" s="195">
        <v>208983</v>
      </c>
      <c r="P123" s="195">
        <v>791017</v>
      </c>
      <c r="Q123" s="316">
        <v>79.099999999999994</v>
      </c>
      <c r="R123" s="195"/>
      <c r="S123" s="316">
        <v>0</v>
      </c>
      <c r="T123" s="195" t="s">
        <v>889</v>
      </c>
      <c r="U123" s="195"/>
      <c r="V123" s="195">
        <v>208983</v>
      </c>
      <c r="W123" s="195">
        <v>0</v>
      </c>
      <c r="X123" s="195">
        <v>0</v>
      </c>
      <c r="Y123" s="195"/>
      <c r="Z123" s="195">
        <v>0</v>
      </c>
      <c r="AA123" s="195">
        <v>0</v>
      </c>
      <c r="AB123" s="316">
        <v>0</v>
      </c>
      <c r="AC123" s="316">
        <v>0</v>
      </c>
      <c r="AD123" s="195" t="s">
        <v>1157</v>
      </c>
      <c r="AE123" s="195"/>
      <c r="AF123" s="195">
        <v>0</v>
      </c>
      <c r="AG123" s="195">
        <v>0</v>
      </c>
    </row>
    <row r="124" spans="1:33">
      <c r="A124" s="195"/>
      <c r="B124" s="195"/>
      <c r="C124" s="195"/>
      <c r="D124" s="195"/>
      <c r="E124" s="195"/>
      <c r="F124" s="195"/>
      <c r="G124" s="195"/>
      <c r="H124" s="195"/>
      <c r="I124" s="195"/>
      <c r="J124" s="195"/>
      <c r="K124" s="195"/>
      <c r="L124" s="195"/>
      <c r="M124" s="195"/>
      <c r="N124" s="195"/>
      <c r="O124" s="195"/>
      <c r="P124" s="195"/>
      <c r="Q124" s="316"/>
      <c r="R124" s="195"/>
      <c r="S124" s="316"/>
      <c r="T124" s="195" t="s">
        <v>889</v>
      </c>
      <c r="U124" s="195"/>
      <c r="V124" s="195"/>
      <c r="W124" s="195"/>
      <c r="X124" s="195"/>
      <c r="Y124" s="195"/>
      <c r="Z124" s="195"/>
      <c r="AA124" s="195"/>
      <c r="AB124" s="316"/>
      <c r="AC124" s="316"/>
      <c r="AD124" s="195" t="s">
        <v>1158</v>
      </c>
      <c r="AE124" s="195"/>
      <c r="AF124" s="195"/>
      <c r="AG124" s="195"/>
    </row>
    <row r="125" spans="1:33">
      <c r="A125" s="195" t="s">
        <v>901</v>
      </c>
      <c r="B125" s="195" t="s">
        <v>889</v>
      </c>
      <c r="C125" s="195" t="s">
        <v>902</v>
      </c>
      <c r="D125" s="195" t="s">
        <v>1159</v>
      </c>
      <c r="E125" s="195" t="s">
        <v>1160</v>
      </c>
      <c r="F125" s="195" t="s">
        <v>1161</v>
      </c>
      <c r="G125" s="195"/>
      <c r="H125" s="195"/>
      <c r="I125" s="195">
        <v>10021000</v>
      </c>
      <c r="J125" s="195">
        <v>-130060</v>
      </c>
      <c r="K125" s="195">
        <v>0</v>
      </c>
      <c r="L125" s="195">
        <v>9890940</v>
      </c>
      <c r="M125" s="195">
        <v>8538080</v>
      </c>
      <c r="N125" s="195">
        <v>0</v>
      </c>
      <c r="O125" s="195">
        <v>8538080</v>
      </c>
      <c r="P125" s="195">
        <v>1352860</v>
      </c>
      <c r="Q125" s="316">
        <v>13.68</v>
      </c>
      <c r="R125" s="195"/>
      <c r="S125" s="316">
        <v>-1.3</v>
      </c>
      <c r="T125" s="195" t="s">
        <v>889</v>
      </c>
      <c r="U125" s="195"/>
      <c r="V125" s="195">
        <v>8538080</v>
      </c>
      <c r="W125" s="195">
        <v>0</v>
      </c>
      <c r="X125" s="195">
        <v>13000</v>
      </c>
      <c r="Y125" s="195"/>
      <c r="Z125" s="195">
        <v>0</v>
      </c>
      <c r="AA125" s="195">
        <v>0</v>
      </c>
      <c r="AB125" s="316">
        <v>0</v>
      </c>
      <c r="AC125" s="316">
        <v>0</v>
      </c>
      <c r="AD125" s="195" t="s">
        <v>1162</v>
      </c>
      <c r="AE125" s="195"/>
      <c r="AF125" s="195">
        <v>0</v>
      </c>
      <c r="AG125" s="195">
        <v>0</v>
      </c>
    </row>
    <row r="126" spans="1:33">
      <c r="A126" s="195"/>
      <c r="B126" s="195"/>
      <c r="C126" s="195"/>
      <c r="D126" s="195"/>
      <c r="E126" s="195"/>
      <c r="F126" s="195"/>
      <c r="G126" s="195"/>
      <c r="H126" s="195"/>
      <c r="I126" s="195"/>
      <c r="J126" s="195"/>
      <c r="K126" s="195"/>
      <c r="L126" s="195"/>
      <c r="M126" s="195"/>
      <c r="N126" s="195"/>
      <c r="O126" s="195"/>
      <c r="P126" s="195"/>
      <c r="Q126" s="316"/>
      <c r="R126" s="195"/>
      <c r="S126" s="316"/>
      <c r="T126" s="195" t="s">
        <v>889</v>
      </c>
      <c r="U126" s="195"/>
      <c r="V126" s="195"/>
      <c r="W126" s="195"/>
      <c r="X126" s="195"/>
      <c r="Y126" s="195"/>
      <c r="Z126" s="195"/>
      <c r="AA126" s="195"/>
      <c r="AB126" s="316"/>
      <c r="AC126" s="316"/>
      <c r="AD126" s="195" t="s">
        <v>1163</v>
      </c>
      <c r="AE126" s="195"/>
      <c r="AF126" s="195"/>
      <c r="AG126" s="195"/>
    </row>
    <row r="127" spans="1:33">
      <c r="A127" s="195"/>
      <c r="B127" s="195"/>
      <c r="C127" s="195"/>
      <c r="D127" s="195"/>
      <c r="E127" s="195"/>
      <c r="F127" s="195"/>
      <c r="G127" s="195"/>
      <c r="H127" s="195"/>
      <c r="I127" s="195"/>
      <c r="J127" s="195"/>
      <c r="K127" s="195"/>
      <c r="L127" s="195"/>
      <c r="M127" s="195"/>
      <c r="N127" s="195"/>
      <c r="O127" s="195"/>
      <c r="P127" s="195"/>
      <c r="Q127" s="316"/>
      <c r="R127" s="195"/>
      <c r="S127" s="316"/>
      <c r="T127" s="195" t="s">
        <v>889</v>
      </c>
      <c r="U127" s="195"/>
      <c r="V127" s="195"/>
      <c r="W127" s="195"/>
      <c r="X127" s="195"/>
      <c r="Y127" s="195"/>
      <c r="Z127" s="195"/>
      <c r="AA127" s="195"/>
      <c r="AB127" s="316"/>
      <c r="AC127" s="316"/>
      <c r="AD127" s="195" t="s">
        <v>1164</v>
      </c>
      <c r="AE127" s="195"/>
      <c r="AF127" s="195"/>
      <c r="AG127" s="195"/>
    </row>
    <row r="128" spans="1:33">
      <c r="A128" s="195"/>
      <c r="B128" s="195"/>
      <c r="C128" s="195"/>
      <c r="D128" s="195"/>
      <c r="E128" s="195"/>
      <c r="F128" s="195"/>
      <c r="G128" s="195"/>
      <c r="H128" s="195"/>
      <c r="I128" s="195"/>
      <c r="J128" s="195"/>
      <c r="K128" s="195"/>
      <c r="L128" s="195"/>
      <c r="M128" s="195"/>
      <c r="N128" s="195"/>
      <c r="O128" s="195"/>
      <c r="P128" s="195"/>
      <c r="Q128" s="316"/>
      <c r="R128" s="195"/>
      <c r="S128" s="316"/>
      <c r="T128" s="195" t="s">
        <v>889</v>
      </c>
      <c r="U128" s="195"/>
      <c r="V128" s="195"/>
      <c r="W128" s="195"/>
      <c r="X128" s="195"/>
      <c r="Y128" s="195"/>
      <c r="Z128" s="195"/>
      <c r="AA128" s="195"/>
      <c r="AB128" s="316"/>
      <c r="AC128" s="316"/>
      <c r="AD128" s="195" t="s">
        <v>1165</v>
      </c>
      <c r="AE128" s="195"/>
      <c r="AF128" s="195"/>
      <c r="AG128" s="195"/>
    </row>
    <row r="129" spans="1:33">
      <c r="A129" s="195" t="s">
        <v>901</v>
      </c>
      <c r="B129" s="195"/>
      <c r="C129" s="195"/>
      <c r="D129" s="195"/>
      <c r="E129" s="195"/>
      <c r="F129" s="195"/>
      <c r="G129" s="195"/>
      <c r="H129" s="195"/>
      <c r="I129" s="195"/>
      <c r="J129" s="195"/>
      <c r="K129" s="195"/>
      <c r="L129" s="195"/>
      <c r="M129" s="195"/>
      <c r="N129" s="195"/>
      <c r="O129" s="195"/>
      <c r="P129" s="195"/>
      <c r="Q129" s="316"/>
      <c r="R129" s="195"/>
      <c r="S129" s="316"/>
      <c r="T129" s="195" t="s">
        <v>889</v>
      </c>
      <c r="U129" s="195"/>
      <c r="V129" s="195"/>
      <c r="W129" s="195"/>
      <c r="X129" s="195"/>
      <c r="Y129" s="195"/>
      <c r="Z129" s="195"/>
      <c r="AA129" s="195"/>
      <c r="AB129" s="316"/>
      <c r="AC129" s="316"/>
      <c r="AD129" s="195"/>
      <c r="AE129" s="195"/>
      <c r="AF129" s="195"/>
      <c r="AG129" s="195"/>
    </row>
    <row r="130" spans="1:33">
      <c r="A130" s="195" t="s">
        <v>901</v>
      </c>
      <c r="B130" s="195"/>
      <c r="C130" s="195"/>
      <c r="D130" s="195"/>
      <c r="E130" s="195"/>
      <c r="F130" s="195"/>
      <c r="G130" s="195"/>
      <c r="H130" s="195"/>
      <c r="I130" s="195"/>
      <c r="J130" s="195"/>
      <c r="K130" s="195"/>
      <c r="L130" s="195"/>
      <c r="M130" s="195"/>
      <c r="N130" s="195"/>
      <c r="O130" s="195"/>
      <c r="P130" s="195"/>
      <c r="Q130" s="316"/>
      <c r="R130" s="195"/>
      <c r="S130" s="316"/>
      <c r="T130" s="195" t="s">
        <v>889</v>
      </c>
      <c r="U130" s="195"/>
      <c r="V130" s="195"/>
      <c r="W130" s="195"/>
      <c r="X130" s="195"/>
      <c r="Y130" s="195"/>
      <c r="Z130" s="195"/>
      <c r="AA130" s="195"/>
      <c r="AB130" s="316"/>
      <c r="AC130" s="316"/>
      <c r="AD130" s="195"/>
      <c r="AE130" s="195"/>
      <c r="AF130" s="195"/>
      <c r="AG130" s="195"/>
    </row>
    <row r="131" spans="1:33">
      <c r="A131" s="195" t="s">
        <v>901</v>
      </c>
      <c r="B131" s="195"/>
      <c r="C131" s="195"/>
      <c r="D131" s="195"/>
      <c r="E131" s="195"/>
      <c r="F131" s="195"/>
      <c r="G131" s="195"/>
      <c r="H131" s="195"/>
      <c r="I131" s="195"/>
      <c r="J131" s="195"/>
      <c r="K131" s="195"/>
      <c r="L131" s="195"/>
      <c r="M131" s="195"/>
      <c r="N131" s="195"/>
      <c r="O131" s="195"/>
      <c r="P131" s="195"/>
      <c r="Q131" s="316"/>
      <c r="R131" s="195"/>
      <c r="S131" s="316"/>
      <c r="T131" s="195" t="s">
        <v>889</v>
      </c>
      <c r="U131" s="195"/>
      <c r="V131" s="195"/>
      <c r="W131" s="195"/>
      <c r="X131" s="195"/>
      <c r="Y131" s="195"/>
      <c r="Z131" s="195"/>
      <c r="AA131" s="195"/>
      <c r="AB131" s="316"/>
      <c r="AC131" s="316"/>
      <c r="AD131" s="195"/>
      <c r="AE131" s="195"/>
      <c r="AF131" s="195"/>
      <c r="AG131" s="195"/>
    </row>
    <row r="132" spans="1:33">
      <c r="A132" s="195" t="s">
        <v>901</v>
      </c>
      <c r="B132" s="195"/>
      <c r="C132" s="195"/>
      <c r="D132" s="195"/>
      <c r="E132" s="195"/>
      <c r="F132" s="195"/>
      <c r="G132" s="195"/>
      <c r="H132" s="195"/>
      <c r="I132" s="195"/>
      <c r="J132" s="195"/>
      <c r="K132" s="195"/>
      <c r="L132" s="195"/>
      <c r="M132" s="195"/>
      <c r="N132" s="195"/>
      <c r="O132" s="195"/>
      <c r="P132" s="195"/>
      <c r="Q132" s="316"/>
      <c r="R132" s="195"/>
      <c r="S132" s="316"/>
      <c r="T132" s="195" t="s">
        <v>889</v>
      </c>
      <c r="U132" s="195"/>
      <c r="V132" s="195"/>
      <c r="W132" s="195"/>
      <c r="X132" s="195"/>
      <c r="Y132" s="195"/>
      <c r="Z132" s="195"/>
      <c r="AA132" s="195"/>
      <c r="AB132" s="316"/>
      <c r="AC132" s="316"/>
      <c r="AD132" s="195"/>
      <c r="AE132" s="195"/>
      <c r="AF132" s="195"/>
      <c r="AG132" s="195"/>
    </row>
    <row r="133" spans="1:33">
      <c r="A133" s="195" t="s">
        <v>901</v>
      </c>
      <c r="B133" s="195"/>
      <c r="C133" s="195"/>
      <c r="D133" s="195"/>
      <c r="E133" s="195"/>
      <c r="F133" s="195"/>
      <c r="G133" s="195"/>
      <c r="H133" s="195"/>
      <c r="I133" s="195"/>
      <c r="J133" s="195"/>
      <c r="K133" s="195"/>
      <c r="L133" s="195"/>
      <c r="M133" s="195"/>
      <c r="N133" s="195"/>
      <c r="O133" s="195"/>
      <c r="P133" s="195"/>
      <c r="Q133" s="316"/>
      <c r="R133" s="195"/>
      <c r="S133" s="316"/>
      <c r="T133" s="195" t="s">
        <v>889</v>
      </c>
      <c r="U133" s="195"/>
      <c r="V133" s="195"/>
      <c r="W133" s="195"/>
      <c r="X133" s="195"/>
      <c r="Y133" s="195"/>
      <c r="Z133" s="195"/>
      <c r="AA133" s="195"/>
      <c r="AB133" s="316"/>
      <c r="AC133" s="316"/>
      <c r="AD133" s="195"/>
      <c r="AE133" s="195"/>
      <c r="AF133" s="195"/>
      <c r="AG133" s="195"/>
    </row>
    <row r="134" spans="1:33">
      <c r="A134" s="195" t="s">
        <v>901</v>
      </c>
      <c r="B134" s="195"/>
      <c r="C134" s="195"/>
      <c r="D134" s="195"/>
      <c r="E134" s="195"/>
      <c r="F134" s="195"/>
      <c r="G134" s="195"/>
      <c r="H134" s="195"/>
      <c r="I134" s="195"/>
      <c r="J134" s="195"/>
      <c r="K134" s="195"/>
      <c r="L134" s="195"/>
      <c r="M134" s="195"/>
      <c r="N134" s="195"/>
      <c r="O134" s="195"/>
      <c r="P134" s="195"/>
      <c r="Q134" s="316"/>
      <c r="R134" s="195"/>
      <c r="S134" s="316"/>
      <c r="T134" s="195" t="s">
        <v>889</v>
      </c>
      <c r="U134" s="195"/>
      <c r="V134" s="195"/>
      <c r="W134" s="195"/>
      <c r="X134" s="195"/>
      <c r="Y134" s="195"/>
      <c r="Z134" s="195"/>
      <c r="AA134" s="195"/>
      <c r="AB134" s="316"/>
      <c r="AC134" s="316"/>
      <c r="AD134" s="195"/>
      <c r="AE134" s="195"/>
      <c r="AF134" s="195"/>
      <c r="AG134" s="195"/>
    </row>
    <row r="135" spans="1:33">
      <c r="A135" s="195" t="s">
        <v>901</v>
      </c>
      <c r="B135" s="195"/>
      <c r="C135" s="195"/>
      <c r="D135" s="195"/>
      <c r="E135" s="195"/>
      <c r="F135" s="195"/>
      <c r="G135" s="195"/>
      <c r="H135" s="195"/>
      <c r="I135" s="195"/>
      <c r="J135" s="195"/>
      <c r="K135" s="195"/>
      <c r="L135" s="195"/>
      <c r="M135" s="195"/>
      <c r="N135" s="195"/>
      <c r="O135" s="195"/>
      <c r="P135" s="195"/>
      <c r="Q135" s="316"/>
      <c r="R135" s="195"/>
      <c r="S135" s="316"/>
      <c r="T135" s="195" t="s">
        <v>889</v>
      </c>
      <c r="U135" s="195"/>
      <c r="V135" s="195"/>
      <c r="W135" s="195"/>
      <c r="X135" s="195"/>
      <c r="Y135" s="195"/>
      <c r="Z135" s="195"/>
      <c r="AA135" s="195"/>
      <c r="AB135" s="316"/>
      <c r="AC135" s="316"/>
      <c r="AD135" s="195"/>
      <c r="AE135" s="195"/>
      <c r="AF135" s="195"/>
      <c r="AG135" s="195"/>
    </row>
    <row r="136" spans="1:33">
      <c r="A136" s="195" t="s">
        <v>901</v>
      </c>
      <c r="B136" s="195"/>
      <c r="C136" s="195"/>
      <c r="D136" s="195"/>
      <c r="E136" s="195"/>
      <c r="F136" s="195"/>
      <c r="G136" s="195"/>
      <c r="H136" s="195"/>
      <c r="I136" s="195"/>
      <c r="J136" s="195"/>
      <c r="K136" s="195"/>
      <c r="L136" s="195"/>
      <c r="M136" s="195"/>
      <c r="N136" s="195"/>
      <c r="O136" s="195"/>
      <c r="P136" s="195"/>
      <c r="Q136" s="316"/>
      <c r="R136" s="195"/>
      <c r="S136" s="316"/>
      <c r="T136" s="195" t="s">
        <v>889</v>
      </c>
      <c r="U136" s="195"/>
      <c r="V136" s="195"/>
      <c r="W136" s="195"/>
      <c r="X136" s="195"/>
      <c r="Y136" s="195"/>
      <c r="Z136" s="195"/>
      <c r="AA136" s="195"/>
      <c r="AB136" s="316"/>
      <c r="AC136" s="316"/>
      <c r="AD136" s="195"/>
      <c r="AE136" s="195"/>
      <c r="AF136" s="195"/>
      <c r="AG136" s="195"/>
    </row>
    <row r="137" spans="1:33">
      <c r="A137" s="195" t="s">
        <v>901</v>
      </c>
      <c r="B137" s="195"/>
      <c r="C137" s="195"/>
      <c r="D137" s="195"/>
      <c r="E137" s="195"/>
      <c r="F137" s="195"/>
      <c r="G137" s="195"/>
      <c r="H137" s="195"/>
      <c r="I137" s="195"/>
      <c r="J137" s="195"/>
      <c r="K137" s="195"/>
      <c r="L137" s="195"/>
      <c r="M137" s="195"/>
      <c r="N137" s="195"/>
      <c r="O137" s="195"/>
      <c r="P137" s="195"/>
      <c r="Q137" s="316"/>
      <c r="R137" s="195"/>
      <c r="S137" s="316"/>
      <c r="T137" s="195" t="s">
        <v>889</v>
      </c>
      <c r="U137" s="195"/>
      <c r="V137" s="195"/>
      <c r="W137" s="195"/>
      <c r="X137" s="195"/>
      <c r="Y137" s="195"/>
      <c r="Z137" s="195"/>
      <c r="AA137" s="195"/>
      <c r="AB137" s="316"/>
      <c r="AC137" s="316"/>
      <c r="AD137" s="195"/>
      <c r="AE137" s="195"/>
      <c r="AF137" s="195"/>
      <c r="AG137" s="195"/>
    </row>
    <row r="138" spans="1:33">
      <c r="A138" s="195" t="s">
        <v>901</v>
      </c>
      <c r="B138" s="195"/>
      <c r="C138" s="195"/>
      <c r="D138" s="195"/>
      <c r="E138" s="195"/>
      <c r="F138" s="195"/>
      <c r="G138" s="195"/>
      <c r="H138" s="195"/>
      <c r="I138" s="195"/>
      <c r="J138" s="195"/>
      <c r="K138" s="195"/>
      <c r="L138" s="195"/>
      <c r="M138" s="195"/>
      <c r="N138" s="195"/>
      <c r="O138" s="195"/>
      <c r="P138" s="195"/>
      <c r="Q138" s="316"/>
      <c r="R138" s="195"/>
      <c r="S138" s="316"/>
      <c r="T138" s="195" t="s">
        <v>889</v>
      </c>
      <c r="U138" s="195"/>
      <c r="V138" s="195"/>
      <c r="W138" s="195"/>
      <c r="X138" s="195"/>
      <c r="Y138" s="195"/>
      <c r="Z138" s="195"/>
      <c r="AA138" s="195"/>
      <c r="AB138" s="316"/>
      <c r="AC138" s="316"/>
      <c r="AD138" s="195"/>
      <c r="AE138" s="195"/>
      <c r="AF138" s="195"/>
      <c r="AG138" s="195"/>
    </row>
    <row r="139" spans="1:33">
      <c r="A139" s="195" t="s">
        <v>901</v>
      </c>
      <c r="B139" s="195"/>
      <c r="C139" s="195"/>
      <c r="D139" s="195"/>
      <c r="E139" s="195"/>
      <c r="F139" s="195"/>
      <c r="G139" s="195"/>
      <c r="H139" s="195"/>
      <c r="I139" s="195"/>
      <c r="J139" s="195"/>
      <c r="K139" s="195"/>
      <c r="L139" s="195"/>
      <c r="M139" s="195"/>
      <c r="N139" s="195"/>
      <c r="O139" s="195"/>
      <c r="P139" s="195"/>
      <c r="Q139" s="316"/>
      <c r="R139" s="195"/>
      <c r="S139" s="316"/>
      <c r="T139" s="195" t="s">
        <v>889</v>
      </c>
      <c r="U139" s="195"/>
      <c r="V139" s="195"/>
      <c r="W139" s="195"/>
      <c r="X139" s="195"/>
      <c r="Y139" s="195"/>
      <c r="Z139" s="195"/>
      <c r="AA139" s="195"/>
      <c r="AB139" s="316"/>
      <c r="AC139" s="316"/>
      <c r="AD139" s="195"/>
      <c r="AE139" s="195"/>
      <c r="AF139" s="195"/>
      <c r="AG139" s="195"/>
    </row>
    <row r="140" spans="1:33">
      <c r="A140" s="195" t="s">
        <v>901</v>
      </c>
      <c r="B140" s="195"/>
      <c r="C140" s="195"/>
      <c r="D140" s="195"/>
      <c r="E140" s="195"/>
      <c r="F140" s="195"/>
      <c r="G140" s="195"/>
      <c r="H140" s="195"/>
      <c r="I140" s="195"/>
      <c r="J140" s="195"/>
      <c r="K140" s="195"/>
      <c r="L140" s="195"/>
      <c r="M140" s="195"/>
      <c r="N140" s="195"/>
      <c r="O140" s="195"/>
      <c r="P140" s="195"/>
      <c r="Q140" s="316"/>
      <c r="R140" s="195"/>
      <c r="S140" s="316"/>
      <c r="T140" s="195" t="s">
        <v>889</v>
      </c>
      <c r="U140" s="195"/>
      <c r="V140" s="195"/>
      <c r="W140" s="195"/>
      <c r="X140" s="195"/>
      <c r="Y140" s="195"/>
      <c r="Z140" s="195"/>
      <c r="AA140" s="195"/>
      <c r="AB140" s="316"/>
      <c r="AC140" s="316"/>
      <c r="AD140" s="195"/>
      <c r="AE140" s="195"/>
      <c r="AF140" s="195"/>
      <c r="AG140" s="195"/>
    </row>
    <row r="141" spans="1:33">
      <c r="A141" s="195" t="s">
        <v>901</v>
      </c>
      <c r="B141" s="195"/>
      <c r="C141" s="195"/>
      <c r="D141" s="195"/>
      <c r="E141" s="195"/>
      <c r="F141" s="195"/>
      <c r="G141" s="195"/>
      <c r="H141" s="195"/>
      <c r="I141" s="195"/>
      <c r="J141" s="195"/>
      <c r="K141" s="195"/>
      <c r="L141" s="195"/>
      <c r="M141" s="195"/>
      <c r="N141" s="195"/>
      <c r="O141" s="195"/>
      <c r="P141" s="195"/>
      <c r="Q141" s="316"/>
      <c r="R141" s="195"/>
      <c r="S141" s="316"/>
      <c r="T141" s="195" t="s">
        <v>889</v>
      </c>
      <c r="U141" s="195"/>
      <c r="V141" s="195"/>
      <c r="W141" s="195"/>
      <c r="X141" s="195"/>
      <c r="Y141" s="195"/>
      <c r="Z141" s="195"/>
      <c r="AA141" s="195"/>
      <c r="AB141" s="316"/>
      <c r="AC141" s="316"/>
      <c r="AD141" s="195"/>
      <c r="AE141" s="195"/>
      <c r="AF141" s="195"/>
      <c r="AG141" s="195"/>
    </row>
    <row r="142" spans="1:33">
      <c r="A142" s="195" t="s">
        <v>901</v>
      </c>
      <c r="B142" s="195"/>
      <c r="C142" s="195"/>
      <c r="D142" s="195"/>
      <c r="E142" s="195"/>
      <c r="F142" s="195"/>
      <c r="G142" s="195"/>
      <c r="H142" s="195"/>
      <c r="I142" s="195"/>
      <c r="J142" s="195"/>
      <c r="K142" s="195"/>
      <c r="L142" s="195"/>
      <c r="M142" s="195"/>
      <c r="N142" s="195"/>
      <c r="O142" s="195"/>
      <c r="P142" s="195"/>
      <c r="Q142" s="316"/>
      <c r="R142" s="195"/>
      <c r="S142" s="316"/>
      <c r="T142" s="195" t="s">
        <v>889</v>
      </c>
      <c r="U142" s="195"/>
      <c r="V142" s="195"/>
      <c r="W142" s="195"/>
      <c r="X142" s="195"/>
      <c r="Y142" s="195"/>
      <c r="Z142" s="195"/>
      <c r="AA142" s="195"/>
      <c r="AB142" s="316"/>
      <c r="AC142" s="316"/>
      <c r="AD142" s="195"/>
      <c r="AE142" s="195"/>
      <c r="AF142" s="195"/>
      <c r="AG142" s="195"/>
    </row>
    <row r="143" spans="1:33">
      <c r="A143" s="195" t="s">
        <v>901</v>
      </c>
      <c r="B143" s="195"/>
      <c r="C143" s="195"/>
      <c r="D143" s="195"/>
      <c r="E143" s="195"/>
      <c r="F143" s="195"/>
      <c r="G143" s="195"/>
      <c r="H143" s="195"/>
      <c r="I143" s="195"/>
      <c r="J143" s="195"/>
      <c r="K143" s="195"/>
      <c r="L143" s="195"/>
      <c r="M143" s="195"/>
      <c r="N143" s="195"/>
      <c r="O143" s="195"/>
      <c r="P143" s="195"/>
      <c r="Q143" s="316"/>
      <c r="R143" s="195"/>
      <c r="S143" s="316"/>
      <c r="T143" s="195" t="s">
        <v>889</v>
      </c>
      <c r="U143" s="195"/>
      <c r="V143" s="195"/>
      <c r="W143" s="195"/>
      <c r="X143" s="195"/>
      <c r="Y143" s="195"/>
      <c r="Z143" s="195"/>
      <c r="AA143" s="195"/>
      <c r="AB143" s="316"/>
      <c r="AC143" s="316"/>
      <c r="AD143" s="195"/>
      <c r="AE143" s="195"/>
      <c r="AF143" s="195"/>
      <c r="AG143" s="195"/>
    </row>
    <row r="144" spans="1:33">
      <c r="A144" s="195" t="s">
        <v>901</v>
      </c>
      <c r="B144" s="195"/>
      <c r="C144" s="195"/>
      <c r="D144" s="195"/>
      <c r="E144" s="195"/>
      <c r="F144" s="195"/>
      <c r="G144" s="195"/>
      <c r="H144" s="195"/>
      <c r="I144" s="195"/>
      <c r="J144" s="195"/>
      <c r="K144" s="195"/>
      <c r="L144" s="195"/>
      <c r="M144" s="195"/>
      <c r="N144" s="195"/>
      <c r="O144" s="195"/>
      <c r="P144" s="195"/>
      <c r="Q144" s="316"/>
      <c r="R144" s="195"/>
      <c r="S144" s="316"/>
      <c r="T144" s="195" t="s">
        <v>889</v>
      </c>
      <c r="U144" s="195"/>
      <c r="V144" s="195"/>
      <c r="W144" s="195"/>
      <c r="X144" s="195"/>
      <c r="Y144" s="195"/>
      <c r="Z144" s="195"/>
      <c r="AA144" s="195"/>
      <c r="AB144" s="316"/>
      <c r="AC144" s="316"/>
      <c r="AD144" s="195"/>
      <c r="AE144" s="195"/>
      <c r="AF144" s="195"/>
      <c r="AG144" s="195"/>
    </row>
    <row r="145" spans="1:33">
      <c r="A145" s="195" t="s">
        <v>901</v>
      </c>
      <c r="B145" s="195"/>
      <c r="C145" s="195"/>
      <c r="D145" s="195"/>
      <c r="E145" s="195"/>
      <c r="F145" s="195"/>
      <c r="G145" s="195"/>
      <c r="H145" s="195"/>
      <c r="I145" s="195"/>
      <c r="J145" s="195"/>
      <c r="K145" s="195"/>
      <c r="L145" s="195"/>
      <c r="M145" s="195"/>
      <c r="N145" s="195"/>
      <c r="O145" s="195"/>
      <c r="P145" s="195"/>
      <c r="Q145" s="316"/>
      <c r="R145" s="195"/>
      <c r="S145" s="316"/>
      <c r="T145" s="195" t="s">
        <v>889</v>
      </c>
      <c r="U145" s="195"/>
      <c r="V145" s="195"/>
      <c r="W145" s="195"/>
      <c r="X145" s="195"/>
      <c r="Y145" s="195"/>
      <c r="Z145" s="195"/>
      <c r="AA145" s="195"/>
      <c r="AB145" s="316"/>
      <c r="AC145" s="316"/>
      <c r="AD145" s="195"/>
      <c r="AE145" s="195"/>
      <c r="AF145" s="195"/>
      <c r="AG145" s="195"/>
    </row>
    <row r="146" spans="1:33">
      <c r="A146" s="195" t="s">
        <v>901</v>
      </c>
      <c r="B146" s="195"/>
      <c r="C146" s="195"/>
      <c r="D146" s="195"/>
      <c r="E146" s="195"/>
      <c r="F146" s="195"/>
      <c r="G146" s="195"/>
      <c r="H146" s="195"/>
      <c r="I146" s="195"/>
      <c r="J146" s="195"/>
      <c r="K146" s="195"/>
      <c r="L146" s="195"/>
      <c r="M146" s="195"/>
      <c r="N146" s="195"/>
      <c r="O146" s="195"/>
      <c r="P146" s="195"/>
      <c r="Q146" s="316"/>
      <c r="R146" s="195"/>
      <c r="S146" s="316"/>
      <c r="T146" s="195" t="s">
        <v>889</v>
      </c>
      <c r="U146" s="195"/>
      <c r="V146" s="195"/>
      <c r="W146" s="195"/>
      <c r="X146" s="195"/>
      <c r="Y146" s="195"/>
      <c r="Z146" s="195"/>
      <c r="AA146" s="195"/>
      <c r="AB146" s="316"/>
      <c r="AC146" s="316"/>
      <c r="AD146" s="195"/>
      <c r="AE146" s="195"/>
      <c r="AF146" s="195"/>
      <c r="AG146" s="195"/>
    </row>
    <row r="147" spans="1:33">
      <c r="A147" s="195" t="s">
        <v>901</v>
      </c>
      <c r="B147" s="195"/>
      <c r="C147" s="195"/>
      <c r="D147" s="195"/>
      <c r="E147" s="195"/>
      <c r="F147" s="195"/>
      <c r="G147" s="195"/>
      <c r="H147" s="195"/>
      <c r="I147" s="195"/>
      <c r="J147" s="195"/>
      <c r="K147" s="195"/>
      <c r="L147" s="195"/>
      <c r="M147" s="195"/>
      <c r="N147" s="195"/>
      <c r="O147" s="195"/>
      <c r="P147" s="195"/>
      <c r="Q147" s="316"/>
      <c r="R147" s="195"/>
      <c r="S147" s="316"/>
      <c r="T147" s="195" t="s">
        <v>889</v>
      </c>
      <c r="U147" s="195"/>
      <c r="V147" s="195"/>
      <c r="W147" s="195"/>
      <c r="X147" s="195"/>
      <c r="Y147" s="195"/>
      <c r="Z147" s="195"/>
      <c r="AA147" s="195"/>
      <c r="AB147" s="316"/>
      <c r="AC147" s="316"/>
      <c r="AD147" s="195"/>
      <c r="AE147" s="195"/>
      <c r="AF147" s="195"/>
      <c r="AG147" s="195"/>
    </row>
    <row r="148" spans="1:33">
      <c r="A148" s="195" t="s">
        <v>901</v>
      </c>
      <c r="B148" s="195"/>
      <c r="C148" s="195"/>
      <c r="D148" s="195"/>
      <c r="E148" s="195"/>
      <c r="F148" s="195"/>
      <c r="G148" s="195"/>
      <c r="H148" s="195"/>
      <c r="I148" s="195"/>
      <c r="J148" s="195"/>
      <c r="K148" s="195"/>
      <c r="L148" s="195"/>
      <c r="M148" s="195"/>
      <c r="N148" s="195"/>
      <c r="O148" s="195"/>
      <c r="P148" s="195"/>
      <c r="Q148" s="316"/>
      <c r="R148" s="195"/>
      <c r="S148" s="316"/>
      <c r="T148" s="195" t="s">
        <v>889</v>
      </c>
      <c r="U148" s="195"/>
      <c r="V148" s="195"/>
      <c r="W148" s="195"/>
      <c r="X148" s="195"/>
      <c r="Y148" s="195"/>
      <c r="Z148" s="195"/>
      <c r="AA148" s="195"/>
      <c r="AB148" s="316"/>
      <c r="AC148" s="316"/>
      <c r="AD148" s="195"/>
      <c r="AE148" s="195"/>
      <c r="AF148" s="195"/>
      <c r="AG148" s="195"/>
    </row>
    <row r="149" spans="1:33">
      <c r="A149" s="195" t="s">
        <v>901</v>
      </c>
      <c r="B149" s="195"/>
      <c r="C149" s="195"/>
      <c r="D149" s="195"/>
      <c r="E149" s="195"/>
      <c r="F149" s="195"/>
      <c r="G149" s="195"/>
      <c r="H149" s="195"/>
      <c r="I149" s="195"/>
      <c r="J149" s="195"/>
      <c r="K149" s="195"/>
      <c r="L149" s="195"/>
      <c r="M149" s="195"/>
      <c r="N149" s="195"/>
      <c r="O149" s="195"/>
      <c r="P149" s="195"/>
      <c r="Q149" s="316"/>
      <c r="R149" s="195"/>
      <c r="S149" s="316"/>
      <c r="T149" s="195" t="s">
        <v>889</v>
      </c>
      <c r="U149" s="195"/>
      <c r="V149" s="195"/>
      <c r="W149" s="195"/>
      <c r="X149" s="195"/>
      <c r="Y149" s="195"/>
      <c r="Z149" s="195"/>
      <c r="AA149" s="195"/>
      <c r="AB149" s="316"/>
      <c r="AC149" s="316"/>
      <c r="AD149" s="195"/>
      <c r="AE149" s="195"/>
      <c r="AF149" s="195"/>
      <c r="AG149" s="195"/>
    </row>
    <row r="150" spans="1:33">
      <c r="A150" s="195" t="s">
        <v>901</v>
      </c>
      <c r="B150" s="195"/>
      <c r="C150" s="195"/>
      <c r="D150" s="195"/>
      <c r="E150" s="195"/>
      <c r="F150" s="195"/>
      <c r="G150" s="195"/>
      <c r="H150" s="195"/>
      <c r="I150" s="195"/>
      <c r="J150" s="195"/>
      <c r="K150" s="195"/>
      <c r="L150" s="195"/>
      <c r="M150" s="195"/>
      <c r="N150" s="195"/>
      <c r="O150" s="195"/>
      <c r="P150" s="195"/>
      <c r="Q150" s="316"/>
      <c r="R150" s="195"/>
      <c r="S150" s="316"/>
      <c r="T150" s="195" t="s">
        <v>889</v>
      </c>
      <c r="U150" s="195"/>
      <c r="V150" s="195"/>
      <c r="W150" s="195"/>
      <c r="X150" s="195"/>
      <c r="Y150" s="195"/>
      <c r="Z150" s="195"/>
      <c r="AA150" s="195"/>
      <c r="AB150" s="316"/>
      <c r="AC150" s="316"/>
      <c r="AD150" s="195"/>
      <c r="AE150" s="195"/>
      <c r="AF150" s="195"/>
      <c r="AG150" s="195"/>
    </row>
    <row r="151" spans="1:33">
      <c r="A151" s="195" t="s">
        <v>901</v>
      </c>
      <c r="B151" s="195"/>
      <c r="C151" s="195"/>
      <c r="D151" s="195"/>
      <c r="E151" s="195"/>
      <c r="F151" s="195"/>
      <c r="G151" s="195"/>
      <c r="H151" s="195"/>
      <c r="I151" s="195"/>
      <c r="J151" s="195"/>
      <c r="K151" s="195"/>
      <c r="L151" s="195"/>
      <c r="M151" s="195"/>
      <c r="N151" s="195"/>
      <c r="O151" s="195"/>
      <c r="P151" s="195"/>
      <c r="Q151" s="316"/>
      <c r="R151" s="195"/>
      <c r="S151" s="316"/>
      <c r="T151" s="195" t="s">
        <v>889</v>
      </c>
      <c r="U151" s="195"/>
      <c r="V151" s="195"/>
      <c r="W151" s="195"/>
      <c r="X151" s="195"/>
      <c r="Y151" s="195"/>
      <c r="Z151" s="195"/>
      <c r="AA151" s="195"/>
      <c r="AB151" s="316"/>
      <c r="AC151" s="316"/>
      <c r="AD151" s="195"/>
      <c r="AE151" s="195"/>
      <c r="AF151" s="195"/>
      <c r="AG151" s="195"/>
    </row>
    <row r="152" spans="1:33">
      <c r="A152" s="195" t="s">
        <v>901</v>
      </c>
      <c r="B152" s="195"/>
      <c r="C152" s="195"/>
      <c r="D152" s="195"/>
      <c r="E152" s="195"/>
      <c r="F152" s="195"/>
      <c r="G152" s="195"/>
      <c r="H152" s="195"/>
      <c r="I152" s="195"/>
      <c r="J152" s="195"/>
      <c r="K152" s="195"/>
      <c r="L152" s="195"/>
      <c r="M152" s="195"/>
      <c r="N152" s="195"/>
      <c r="O152" s="195"/>
      <c r="P152" s="195"/>
      <c r="Q152" s="316"/>
      <c r="R152" s="195"/>
      <c r="S152" s="316"/>
      <c r="T152" s="195" t="s">
        <v>889</v>
      </c>
      <c r="U152" s="195"/>
      <c r="V152" s="195"/>
      <c r="W152" s="195"/>
      <c r="X152" s="195"/>
      <c r="Y152" s="195"/>
      <c r="Z152" s="195"/>
      <c r="AA152" s="195"/>
      <c r="AB152" s="316"/>
      <c r="AC152" s="316"/>
      <c r="AD152" s="195"/>
      <c r="AE152" s="195"/>
      <c r="AF152" s="195"/>
      <c r="AG152" s="195"/>
    </row>
    <row r="153" spans="1:33">
      <c r="A153" s="195" t="s">
        <v>901</v>
      </c>
      <c r="B153" s="195"/>
      <c r="C153" s="195"/>
      <c r="D153" s="195"/>
      <c r="E153" s="195"/>
      <c r="F153" s="195"/>
      <c r="G153" s="195"/>
      <c r="H153" s="195"/>
      <c r="I153" s="195"/>
      <c r="J153" s="195"/>
      <c r="K153" s="195"/>
      <c r="L153" s="195"/>
      <c r="M153" s="195"/>
      <c r="N153" s="195"/>
      <c r="O153" s="195"/>
      <c r="P153" s="195"/>
      <c r="Q153" s="316"/>
      <c r="R153" s="195"/>
      <c r="S153" s="316"/>
      <c r="T153" s="195" t="s">
        <v>889</v>
      </c>
      <c r="U153" s="195"/>
      <c r="V153" s="195"/>
      <c r="W153" s="195"/>
      <c r="X153" s="195"/>
      <c r="Y153" s="195"/>
      <c r="Z153" s="195"/>
      <c r="AA153" s="195"/>
      <c r="AB153" s="316"/>
      <c r="AC153" s="316"/>
      <c r="AD153" s="195"/>
      <c r="AE153" s="195"/>
      <c r="AF153" s="195"/>
      <c r="AG153" s="195"/>
    </row>
    <row r="154" spans="1:33">
      <c r="A154" s="195" t="s">
        <v>901</v>
      </c>
      <c r="B154" s="195"/>
      <c r="C154" s="195"/>
      <c r="D154" s="195"/>
      <c r="E154" s="195"/>
      <c r="F154" s="195"/>
      <c r="G154" s="195"/>
      <c r="H154" s="195"/>
      <c r="I154" s="195"/>
      <c r="J154" s="195"/>
      <c r="K154" s="195"/>
      <c r="L154" s="195"/>
      <c r="M154" s="195"/>
      <c r="N154" s="195"/>
      <c r="O154" s="195"/>
      <c r="P154" s="195"/>
      <c r="Q154" s="316"/>
      <c r="R154" s="195"/>
      <c r="S154" s="316"/>
      <c r="T154" s="195" t="s">
        <v>889</v>
      </c>
      <c r="U154" s="195"/>
      <c r="V154" s="195"/>
      <c r="W154" s="195"/>
      <c r="X154" s="195"/>
      <c r="Y154" s="195"/>
      <c r="Z154" s="195"/>
      <c r="AA154" s="195"/>
      <c r="AB154" s="316"/>
      <c r="AC154" s="316"/>
      <c r="AD154" s="195"/>
      <c r="AE154" s="195"/>
      <c r="AF154" s="195"/>
      <c r="AG154" s="195"/>
    </row>
    <row r="155" spans="1:33">
      <c r="A155" s="195" t="s">
        <v>901</v>
      </c>
      <c r="B155" s="195"/>
      <c r="C155" s="195"/>
      <c r="D155" s="195"/>
      <c r="E155" s="195"/>
      <c r="F155" s="195"/>
      <c r="G155" s="195"/>
      <c r="H155" s="195"/>
      <c r="I155" s="195"/>
      <c r="J155" s="195"/>
      <c r="K155" s="195"/>
      <c r="L155" s="195"/>
      <c r="M155" s="195"/>
      <c r="N155" s="195"/>
      <c r="O155" s="195"/>
      <c r="P155" s="195"/>
      <c r="Q155" s="316"/>
      <c r="R155" s="195"/>
      <c r="S155" s="316"/>
      <c r="T155" s="195" t="s">
        <v>889</v>
      </c>
      <c r="U155" s="195"/>
      <c r="V155" s="195"/>
      <c r="W155" s="195"/>
      <c r="X155" s="195"/>
      <c r="Y155" s="195"/>
      <c r="Z155" s="195"/>
      <c r="AA155" s="195"/>
      <c r="AB155" s="316"/>
      <c r="AC155" s="316"/>
      <c r="AD155" s="195"/>
      <c r="AE155" s="195"/>
      <c r="AF155" s="195"/>
      <c r="AG155" s="195"/>
    </row>
    <row r="156" spans="1:33">
      <c r="A156" s="195" t="s">
        <v>901</v>
      </c>
      <c r="B156" s="195"/>
      <c r="C156" s="195"/>
      <c r="D156" s="195"/>
      <c r="E156" s="195"/>
      <c r="F156" s="195"/>
      <c r="G156" s="195"/>
      <c r="H156" s="195"/>
      <c r="I156" s="195"/>
      <c r="J156" s="195"/>
      <c r="K156" s="195"/>
      <c r="L156" s="195"/>
      <c r="M156" s="195"/>
      <c r="N156" s="195"/>
      <c r="O156" s="195"/>
      <c r="P156" s="195"/>
      <c r="Q156" s="316"/>
      <c r="R156" s="195"/>
      <c r="S156" s="316"/>
      <c r="T156" s="195" t="s">
        <v>889</v>
      </c>
      <c r="U156" s="195"/>
      <c r="V156" s="195"/>
      <c r="W156" s="195"/>
      <c r="X156" s="195"/>
      <c r="Y156" s="195"/>
      <c r="Z156" s="195"/>
      <c r="AA156" s="195"/>
      <c r="AB156" s="316"/>
      <c r="AC156" s="316"/>
      <c r="AD156" s="195"/>
      <c r="AE156" s="195"/>
      <c r="AF156" s="195"/>
      <c r="AG156" s="195"/>
    </row>
    <row r="157" spans="1:33">
      <c r="A157" s="195" t="s">
        <v>901</v>
      </c>
      <c r="B157" s="195"/>
      <c r="C157" s="195"/>
      <c r="D157" s="195"/>
      <c r="E157" s="195"/>
      <c r="F157" s="195"/>
      <c r="G157" s="195"/>
      <c r="H157" s="195"/>
      <c r="I157" s="195"/>
      <c r="J157" s="195"/>
      <c r="K157" s="195"/>
      <c r="L157" s="195"/>
      <c r="M157" s="195"/>
      <c r="N157" s="195"/>
      <c r="O157" s="195"/>
      <c r="P157" s="195"/>
      <c r="Q157" s="316"/>
      <c r="R157" s="195"/>
      <c r="S157" s="316"/>
      <c r="T157" s="195" t="s">
        <v>889</v>
      </c>
      <c r="U157" s="195"/>
      <c r="V157" s="195"/>
      <c r="W157" s="195"/>
      <c r="X157" s="195"/>
      <c r="Y157" s="195"/>
      <c r="Z157" s="195"/>
      <c r="AA157" s="195"/>
      <c r="AB157" s="316"/>
      <c r="AC157" s="316"/>
      <c r="AD157" s="195"/>
      <c r="AE157" s="195"/>
      <c r="AF157" s="195"/>
      <c r="AG157" s="195"/>
    </row>
    <row r="158" spans="1:33">
      <c r="A158" s="195" t="s">
        <v>901</v>
      </c>
      <c r="B158" s="195"/>
      <c r="C158" s="195"/>
      <c r="D158" s="195"/>
      <c r="E158" s="195"/>
      <c r="F158" s="195"/>
      <c r="G158" s="195"/>
      <c r="H158" s="195"/>
      <c r="I158" s="195"/>
      <c r="J158" s="195"/>
      <c r="K158" s="195"/>
      <c r="L158" s="195"/>
      <c r="M158" s="195"/>
      <c r="N158" s="195"/>
      <c r="O158" s="195"/>
      <c r="P158" s="195"/>
      <c r="Q158" s="316"/>
      <c r="R158" s="195"/>
      <c r="S158" s="316"/>
      <c r="T158" s="195" t="s">
        <v>889</v>
      </c>
      <c r="U158" s="195"/>
      <c r="V158" s="195"/>
      <c r="W158" s="195"/>
      <c r="X158" s="195"/>
      <c r="Y158" s="195"/>
      <c r="Z158" s="195"/>
      <c r="AA158" s="195"/>
      <c r="AB158" s="316"/>
      <c r="AC158" s="316"/>
      <c r="AD158" s="195"/>
      <c r="AE158" s="195"/>
      <c r="AF158" s="195"/>
      <c r="AG158" s="195"/>
    </row>
    <row r="159" spans="1:33">
      <c r="A159" s="195" t="s">
        <v>901</v>
      </c>
      <c r="B159" s="195"/>
      <c r="C159" s="195"/>
      <c r="D159" s="195"/>
      <c r="E159" s="195"/>
      <c r="F159" s="195"/>
      <c r="G159" s="195"/>
      <c r="H159" s="195"/>
      <c r="I159" s="195"/>
      <c r="J159" s="195"/>
      <c r="K159" s="195"/>
      <c r="L159" s="195"/>
      <c r="M159" s="195"/>
      <c r="N159" s="195"/>
      <c r="O159" s="195"/>
      <c r="P159" s="195"/>
      <c r="Q159" s="316"/>
      <c r="R159" s="195"/>
      <c r="S159" s="316"/>
      <c r="T159" s="195" t="s">
        <v>889</v>
      </c>
      <c r="U159" s="195"/>
      <c r="V159" s="195"/>
      <c r="W159" s="195"/>
      <c r="X159" s="195"/>
      <c r="Y159" s="195"/>
      <c r="Z159" s="195"/>
      <c r="AA159" s="195"/>
      <c r="AB159" s="316"/>
      <c r="AC159" s="316"/>
      <c r="AD159" s="195"/>
      <c r="AE159" s="195"/>
      <c r="AF159" s="195"/>
      <c r="AG159" s="195"/>
    </row>
    <row r="160" spans="1:33">
      <c r="A160" s="195" t="s">
        <v>901</v>
      </c>
      <c r="B160" s="195"/>
      <c r="C160" s="195"/>
      <c r="D160" s="195"/>
      <c r="E160" s="195"/>
      <c r="F160" s="195"/>
      <c r="G160" s="195"/>
      <c r="H160" s="195"/>
      <c r="I160" s="195"/>
      <c r="J160" s="195"/>
      <c r="K160" s="195"/>
      <c r="L160" s="195"/>
      <c r="M160" s="195"/>
      <c r="N160" s="195"/>
      <c r="O160" s="195"/>
      <c r="P160" s="195"/>
      <c r="Q160" s="316"/>
      <c r="R160" s="195"/>
      <c r="S160" s="316"/>
      <c r="T160" s="195" t="s">
        <v>889</v>
      </c>
      <c r="U160" s="195"/>
      <c r="V160" s="195"/>
      <c r="W160" s="195"/>
      <c r="X160" s="195"/>
      <c r="Y160" s="195"/>
      <c r="Z160" s="195"/>
      <c r="AA160" s="195"/>
      <c r="AB160" s="316"/>
      <c r="AC160" s="316"/>
      <c r="AD160" s="195"/>
      <c r="AE160" s="195"/>
      <c r="AF160" s="195"/>
      <c r="AG160" s="195"/>
    </row>
    <row r="161" spans="1:33">
      <c r="A161" s="195" t="s">
        <v>901</v>
      </c>
      <c r="B161" s="195"/>
      <c r="C161" s="195"/>
      <c r="D161" s="195"/>
      <c r="E161" s="195"/>
      <c r="F161" s="195"/>
      <c r="G161" s="195"/>
      <c r="H161" s="195"/>
      <c r="I161" s="195"/>
      <c r="J161" s="195"/>
      <c r="K161" s="195"/>
      <c r="L161" s="195"/>
      <c r="M161" s="195"/>
      <c r="N161" s="195"/>
      <c r="O161" s="195"/>
      <c r="P161" s="195"/>
      <c r="Q161" s="316"/>
      <c r="R161" s="195"/>
      <c r="S161" s="316"/>
      <c r="T161" s="195" t="s">
        <v>889</v>
      </c>
      <c r="U161" s="195"/>
      <c r="V161" s="195"/>
      <c r="W161" s="195"/>
      <c r="X161" s="195"/>
      <c r="Y161" s="195"/>
      <c r="Z161" s="195"/>
      <c r="AA161" s="195"/>
      <c r="AB161" s="316"/>
      <c r="AC161" s="316"/>
      <c r="AD161" s="195"/>
      <c r="AE161" s="195"/>
      <c r="AF161" s="195"/>
      <c r="AG161" s="195"/>
    </row>
    <row r="162" spans="1:33">
      <c r="A162" s="195" t="s">
        <v>901</v>
      </c>
      <c r="B162" s="195"/>
      <c r="C162" s="195"/>
      <c r="D162" s="195"/>
      <c r="E162" s="195"/>
      <c r="F162" s="195"/>
      <c r="G162" s="195"/>
      <c r="H162" s="195"/>
      <c r="I162" s="195"/>
      <c r="J162" s="195"/>
      <c r="K162" s="195"/>
      <c r="L162" s="195"/>
      <c r="M162" s="195"/>
      <c r="N162" s="195"/>
      <c r="O162" s="195"/>
      <c r="P162" s="195"/>
      <c r="Q162" s="316"/>
      <c r="R162" s="195"/>
      <c r="S162" s="316"/>
      <c r="T162" s="195" t="s">
        <v>889</v>
      </c>
      <c r="U162" s="195"/>
      <c r="V162" s="195"/>
      <c r="W162" s="195"/>
      <c r="X162" s="195"/>
      <c r="Y162" s="195"/>
      <c r="Z162" s="195"/>
      <c r="AA162" s="195"/>
      <c r="AB162" s="316"/>
      <c r="AC162" s="316"/>
      <c r="AD162" s="195"/>
      <c r="AE162" s="195"/>
      <c r="AF162" s="195"/>
      <c r="AG162" s="195"/>
    </row>
    <row r="163" spans="1:33">
      <c r="A163" s="195" t="s">
        <v>901</v>
      </c>
      <c r="B163" s="195"/>
      <c r="C163" s="195"/>
      <c r="D163" s="195"/>
      <c r="E163" s="195"/>
      <c r="F163" s="195"/>
      <c r="G163" s="195"/>
      <c r="H163" s="195"/>
      <c r="I163" s="195"/>
      <c r="J163" s="195"/>
      <c r="K163" s="195"/>
      <c r="L163" s="195"/>
      <c r="M163" s="195"/>
      <c r="N163" s="195"/>
      <c r="O163" s="195"/>
      <c r="P163" s="195"/>
      <c r="Q163" s="316"/>
      <c r="R163" s="195"/>
      <c r="S163" s="316"/>
      <c r="T163" s="195" t="s">
        <v>889</v>
      </c>
      <c r="U163" s="195"/>
      <c r="V163" s="195"/>
      <c r="W163" s="195"/>
      <c r="X163" s="195"/>
      <c r="Y163" s="195"/>
      <c r="Z163" s="195"/>
      <c r="AA163" s="195"/>
      <c r="AB163" s="316"/>
      <c r="AC163" s="316"/>
      <c r="AD163" s="195"/>
      <c r="AE163" s="195"/>
      <c r="AF163" s="195"/>
      <c r="AG163" s="195"/>
    </row>
    <row r="164" spans="1:33">
      <c r="A164" s="195" t="s">
        <v>901</v>
      </c>
      <c r="B164" s="195"/>
      <c r="C164" s="195"/>
      <c r="D164" s="195"/>
      <c r="E164" s="195"/>
      <c r="F164" s="195"/>
      <c r="G164" s="195"/>
      <c r="H164" s="195"/>
      <c r="I164" s="195"/>
      <c r="J164" s="195"/>
      <c r="K164" s="195"/>
      <c r="L164" s="195"/>
      <c r="M164" s="195"/>
      <c r="N164" s="195"/>
      <c r="O164" s="195"/>
      <c r="P164" s="195"/>
      <c r="Q164" s="316"/>
      <c r="R164" s="195"/>
      <c r="S164" s="316"/>
      <c r="T164" s="195" t="s">
        <v>889</v>
      </c>
      <c r="U164" s="195"/>
      <c r="V164" s="195"/>
      <c r="W164" s="195"/>
      <c r="X164" s="195"/>
      <c r="Y164" s="195"/>
      <c r="Z164" s="195"/>
      <c r="AA164" s="195"/>
      <c r="AB164" s="316"/>
      <c r="AC164" s="316"/>
      <c r="AD164" s="195"/>
      <c r="AE164" s="195"/>
      <c r="AF164" s="195"/>
      <c r="AG164" s="195"/>
    </row>
    <row r="165" spans="1:33">
      <c r="A165" s="195" t="s">
        <v>901</v>
      </c>
      <c r="B165" s="195"/>
      <c r="C165" s="195"/>
      <c r="D165" s="195"/>
      <c r="E165" s="195"/>
      <c r="F165" s="195"/>
      <c r="G165" s="195"/>
      <c r="H165" s="195"/>
      <c r="I165" s="195"/>
      <c r="J165" s="195"/>
      <c r="K165" s="195"/>
      <c r="L165" s="195"/>
      <c r="M165" s="195"/>
      <c r="N165" s="195"/>
      <c r="O165" s="195"/>
      <c r="P165" s="195"/>
      <c r="Q165" s="316"/>
      <c r="R165" s="195"/>
      <c r="S165" s="316"/>
      <c r="T165" s="195" t="s">
        <v>889</v>
      </c>
      <c r="U165" s="195"/>
      <c r="V165" s="195"/>
      <c r="W165" s="195"/>
      <c r="X165" s="195"/>
      <c r="Y165" s="195"/>
      <c r="Z165" s="195"/>
      <c r="AA165" s="195"/>
      <c r="AB165" s="316"/>
      <c r="AC165" s="316"/>
      <c r="AD165" s="195"/>
      <c r="AE165" s="195"/>
      <c r="AF165" s="195"/>
      <c r="AG165" s="195"/>
    </row>
    <row r="166" spans="1:33">
      <c r="A166" s="195" t="s">
        <v>901</v>
      </c>
      <c r="B166" s="195"/>
      <c r="C166" s="195"/>
      <c r="D166" s="195"/>
      <c r="E166" s="195"/>
      <c r="F166" s="195"/>
      <c r="G166" s="195"/>
      <c r="H166" s="195"/>
      <c r="I166" s="195"/>
      <c r="J166" s="195"/>
      <c r="K166" s="195"/>
      <c r="L166" s="195"/>
      <c r="M166" s="195"/>
      <c r="N166" s="195"/>
      <c r="O166" s="195"/>
      <c r="P166" s="195"/>
      <c r="Q166" s="316"/>
      <c r="R166" s="195"/>
      <c r="S166" s="316"/>
      <c r="T166" s="195" t="s">
        <v>889</v>
      </c>
      <c r="U166" s="195"/>
      <c r="V166" s="195"/>
      <c r="W166" s="195"/>
      <c r="X166" s="195"/>
      <c r="Y166" s="195"/>
      <c r="Z166" s="195"/>
      <c r="AA166" s="195"/>
      <c r="AB166" s="316"/>
      <c r="AC166" s="316"/>
      <c r="AD166" s="195"/>
      <c r="AE166" s="195"/>
      <c r="AF166" s="195"/>
      <c r="AG166" s="195"/>
    </row>
    <row r="167" spans="1:33">
      <c r="A167" s="195" t="s">
        <v>901</v>
      </c>
      <c r="B167" s="195"/>
      <c r="C167" s="195"/>
      <c r="D167" s="195"/>
      <c r="E167" s="195"/>
      <c r="F167" s="195"/>
      <c r="G167" s="195"/>
      <c r="H167" s="195"/>
      <c r="I167" s="195"/>
      <c r="J167" s="195"/>
      <c r="K167" s="195"/>
      <c r="L167" s="195"/>
      <c r="M167" s="195"/>
      <c r="N167" s="195"/>
      <c r="O167" s="195"/>
      <c r="P167" s="195"/>
      <c r="Q167" s="316"/>
      <c r="R167" s="195"/>
      <c r="S167" s="316"/>
      <c r="T167" s="195" t="s">
        <v>889</v>
      </c>
      <c r="U167" s="195"/>
      <c r="V167" s="195"/>
      <c r="W167" s="195"/>
      <c r="X167" s="195"/>
      <c r="Y167" s="195"/>
      <c r="Z167" s="195"/>
      <c r="AA167" s="195"/>
      <c r="AB167" s="316"/>
      <c r="AC167" s="316"/>
      <c r="AD167" s="195"/>
      <c r="AE167" s="195"/>
      <c r="AF167" s="195"/>
      <c r="AG167" s="195"/>
    </row>
    <row r="168" spans="1:33">
      <c r="A168" s="195" t="s">
        <v>901</v>
      </c>
      <c r="B168" s="195"/>
      <c r="C168" s="195"/>
      <c r="D168" s="195"/>
      <c r="E168" s="195"/>
      <c r="F168" s="195"/>
      <c r="G168" s="195"/>
      <c r="H168" s="195"/>
      <c r="I168" s="195"/>
      <c r="J168" s="195"/>
      <c r="K168" s="195"/>
      <c r="L168" s="195"/>
      <c r="M168" s="195"/>
      <c r="N168" s="195"/>
      <c r="O168" s="195"/>
      <c r="P168" s="195"/>
      <c r="Q168" s="316"/>
      <c r="R168" s="195"/>
      <c r="S168" s="316"/>
      <c r="T168" s="195" t="s">
        <v>889</v>
      </c>
      <c r="U168" s="195"/>
      <c r="V168" s="195"/>
      <c r="W168" s="195"/>
      <c r="X168" s="195"/>
      <c r="Y168" s="195"/>
      <c r="Z168" s="195"/>
      <c r="AA168" s="195"/>
      <c r="AB168" s="316"/>
      <c r="AC168" s="316"/>
      <c r="AD168" s="195"/>
      <c r="AE168" s="195"/>
      <c r="AF168" s="195"/>
      <c r="AG168" s="195"/>
    </row>
    <row r="169" spans="1:33">
      <c r="A169" s="195" t="s">
        <v>901</v>
      </c>
      <c r="B169" s="195"/>
      <c r="C169" s="195"/>
      <c r="D169" s="195"/>
      <c r="E169" s="195"/>
      <c r="F169" s="195"/>
      <c r="G169" s="195"/>
      <c r="H169" s="195"/>
      <c r="I169" s="195"/>
      <c r="J169" s="195"/>
      <c r="K169" s="195"/>
      <c r="L169" s="195"/>
      <c r="M169" s="195"/>
      <c r="N169" s="195"/>
      <c r="O169" s="195"/>
      <c r="P169" s="195"/>
      <c r="Q169" s="316"/>
      <c r="R169" s="195"/>
      <c r="S169" s="316"/>
      <c r="T169" s="195" t="s">
        <v>889</v>
      </c>
      <c r="U169" s="195"/>
      <c r="V169" s="195"/>
      <c r="W169" s="195"/>
      <c r="X169" s="195"/>
      <c r="Y169" s="195"/>
      <c r="Z169" s="195"/>
      <c r="AA169" s="195"/>
      <c r="AB169" s="316"/>
      <c r="AC169" s="316"/>
      <c r="AD169" s="195"/>
      <c r="AE169" s="195"/>
      <c r="AF169" s="195"/>
      <c r="AG169" s="195"/>
    </row>
    <row r="170" spans="1:33">
      <c r="A170" s="195" t="s">
        <v>901</v>
      </c>
      <c r="B170" s="195"/>
      <c r="C170" s="195"/>
      <c r="D170" s="195"/>
      <c r="E170" s="195"/>
      <c r="F170" s="195"/>
      <c r="G170" s="195"/>
      <c r="H170" s="195"/>
      <c r="I170" s="195"/>
      <c r="J170" s="195"/>
      <c r="K170" s="195"/>
      <c r="L170" s="195"/>
      <c r="M170" s="195"/>
      <c r="N170" s="195"/>
      <c r="O170" s="195"/>
      <c r="P170" s="195"/>
      <c r="Q170" s="316"/>
      <c r="R170" s="195"/>
      <c r="S170" s="316"/>
      <c r="T170" s="195" t="s">
        <v>889</v>
      </c>
      <c r="U170" s="195"/>
      <c r="V170" s="195"/>
      <c r="W170" s="195"/>
      <c r="X170" s="195"/>
      <c r="Y170" s="195"/>
      <c r="Z170" s="195"/>
      <c r="AA170" s="195"/>
      <c r="AB170" s="316"/>
      <c r="AC170" s="316"/>
      <c r="AD170" s="195"/>
      <c r="AE170" s="195"/>
      <c r="AF170" s="195"/>
      <c r="AG170" s="195"/>
    </row>
    <row r="171" spans="1:33">
      <c r="A171" s="195" t="s">
        <v>901</v>
      </c>
      <c r="B171" s="195"/>
      <c r="C171" s="195"/>
      <c r="D171" s="195"/>
      <c r="E171" s="195"/>
      <c r="F171" s="195"/>
      <c r="G171" s="195"/>
      <c r="H171" s="195"/>
      <c r="I171" s="195"/>
      <c r="J171" s="195"/>
      <c r="K171" s="195"/>
      <c r="L171" s="195"/>
      <c r="M171" s="195"/>
      <c r="N171" s="195"/>
      <c r="O171" s="195"/>
      <c r="P171" s="195"/>
      <c r="Q171" s="316"/>
      <c r="R171" s="195"/>
      <c r="S171" s="316"/>
      <c r="T171" s="195" t="s">
        <v>889</v>
      </c>
      <c r="U171" s="195"/>
      <c r="V171" s="195"/>
      <c r="W171" s="195"/>
      <c r="X171" s="195"/>
      <c r="Y171" s="195"/>
      <c r="Z171" s="195"/>
      <c r="AA171" s="195"/>
      <c r="AB171" s="316"/>
      <c r="AC171" s="316"/>
      <c r="AD171" s="195"/>
      <c r="AE171" s="195"/>
      <c r="AF171" s="195"/>
      <c r="AG171" s="195"/>
    </row>
    <row r="172" spans="1:33">
      <c r="A172" s="195" t="s">
        <v>901</v>
      </c>
      <c r="B172" s="195"/>
      <c r="C172" s="195"/>
      <c r="D172" s="195"/>
      <c r="E172" s="195"/>
      <c r="F172" s="195"/>
      <c r="G172" s="195"/>
      <c r="H172" s="195"/>
      <c r="I172" s="195"/>
      <c r="J172" s="195"/>
      <c r="K172" s="195"/>
      <c r="L172" s="195"/>
      <c r="M172" s="195"/>
      <c r="N172" s="195"/>
      <c r="O172" s="195"/>
      <c r="P172" s="195"/>
      <c r="Q172" s="316"/>
      <c r="R172" s="195"/>
      <c r="S172" s="316"/>
      <c r="T172" s="195" t="s">
        <v>889</v>
      </c>
      <c r="U172" s="195"/>
      <c r="V172" s="195"/>
      <c r="W172" s="195"/>
      <c r="X172" s="195"/>
      <c r="Y172" s="195"/>
      <c r="Z172" s="195"/>
      <c r="AA172" s="195"/>
      <c r="AB172" s="316"/>
      <c r="AC172" s="316"/>
      <c r="AD172" s="195"/>
      <c r="AE172" s="195"/>
      <c r="AF172" s="195"/>
      <c r="AG172" s="195"/>
    </row>
    <row r="173" spans="1:33">
      <c r="A173" s="195" t="s">
        <v>901</v>
      </c>
      <c r="B173" s="195"/>
      <c r="C173" s="195"/>
      <c r="D173" s="195"/>
      <c r="E173" s="195"/>
      <c r="F173" s="195"/>
      <c r="G173" s="195"/>
      <c r="H173" s="195"/>
      <c r="I173" s="195"/>
      <c r="J173" s="195"/>
      <c r="K173" s="195"/>
      <c r="L173" s="195"/>
      <c r="M173" s="195"/>
      <c r="N173" s="195"/>
      <c r="O173" s="195"/>
      <c r="P173" s="195"/>
      <c r="Q173" s="316"/>
      <c r="R173" s="195"/>
      <c r="S173" s="316"/>
      <c r="T173" s="195" t="s">
        <v>889</v>
      </c>
      <c r="U173" s="195"/>
      <c r="V173" s="195"/>
      <c r="W173" s="195"/>
      <c r="X173" s="195"/>
      <c r="Y173" s="195"/>
      <c r="Z173" s="195"/>
      <c r="AA173" s="195"/>
      <c r="AB173" s="316"/>
      <c r="AC173" s="316"/>
      <c r="AD173" s="195"/>
      <c r="AE173" s="195"/>
      <c r="AF173" s="195"/>
      <c r="AG173" s="195"/>
    </row>
    <row r="174" spans="1:33">
      <c r="A174" s="195" t="s">
        <v>901</v>
      </c>
      <c r="B174" s="195"/>
      <c r="C174" s="195"/>
      <c r="D174" s="195"/>
      <c r="E174" s="195"/>
      <c r="F174" s="195"/>
      <c r="G174" s="195"/>
      <c r="H174" s="195"/>
      <c r="I174" s="195"/>
      <c r="J174" s="195"/>
      <c r="K174" s="195"/>
      <c r="L174" s="195"/>
      <c r="M174" s="195"/>
      <c r="N174" s="195"/>
      <c r="O174" s="195"/>
      <c r="P174" s="195"/>
      <c r="Q174" s="316"/>
      <c r="R174" s="195"/>
      <c r="S174" s="316"/>
      <c r="T174" s="195" t="s">
        <v>889</v>
      </c>
      <c r="U174" s="195"/>
      <c r="V174" s="195"/>
      <c r="W174" s="195"/>
      <c r="X174" s="195"/>
      <c r="Y174" s="195"/>
      <c r="Z174" s="195"/>
      <c r="AA174" s="195"/>
      <c r="AB174" s="316"/>
      <c r="AC174" s="316"/>
      <c r="AD174" s="195"/>
      <c r="AE174" s="195"/>
      <c r="AF174" s="195"/>
      <c r="AG174" s="195"/>
    </row>
    <row r="175" spans="1:33">
      <c r="A175" s="195" t="s">
        <v>901</v>
      </c>
      <c r="B175" s="195"/>
      <c r="C175" s="195"/>
      <c r="D175" s="195"/>
      <c r="E175" s="195"/>
      <c r="F175" s="195"/>
      <c r="G175" s="195"/>
      <c r="H175" s="195"/>
      <c r="I175" s="195"/>
      <c r="J175" s="195"/>
      <c r="K175" s="195"/>
      <c r="L175" s="195"/>
      <c r="M175" s="195"/>
      <c r="N175" s="195"/>
      <c r="O175" s="195"/>
      <c r="P175" s="195"/>
      <c r="Q175" s="316"/>
      <c r="R175" s="195"/>
      <c r="S175" s="316"/>
      <c r="T175" s="195" t="s">
        <v>889</v>
      </c>
      <c r="U175" s="195"/>
      <c r="V175" s="195"/>
      <c r="W175" s="195"/>
      <c r="X175" s="195"/>
      <c r="Y175" s="195"/>
      <c r="Z175" s="195"/>
      <c r="AA175" s="195"/>
      <c r="AB175" s="316"/>
      <c r="AC175" s="316"/>
      <c r="AD175" s="195"/>
      <c r="AE175" s="195"/>
      <c r="AF175" s="195"/>
      <c r="AG175" s="195"/>
    </row>
    <row r="176" spans="1:33">
      <c r="A176" s="195" t="s">
        <v>901</v>
      </c>
      <c r="B176" s="195"/>
      <c r="C176" s="195"/>
      <c r="D176" s="195"/>
      <c r="E176" s="195"/>
      <c r="F176" s="195"/>
      <c r="G176" s="195"/>
      <c r="H176" s="195"/>
      <c r="I176" s="195"/>
      <c r="J176" s="195"/>
      <c r="K176" s="195"/>
      <c r="L176" s="195"/>
      <c r="M176" s="195"/>
      <c r="N176" s="195"/>
      <c r="O176" s="195"/>
      <c r="P176" s="195"/>
      <c r="Q176" s="316"/>
      <c r="R176" s="195"/>
      <c r="S176" s="316"/>
      <c r="T176" s="195" t="s">
        <v>889</v>
      </c>
      <c r="U176" s="195"/>
      <c r="V176" s="195"/>
      <c r="W176" s="195"/>
      <c r="X176" s="195"/>
      <c r="Y176" s="195"/>
      <c r="Z176" s="195"/>
      <c r="AA176" s="195"/>
      <c r="AB176" s="316"/>
      <c r="AC176" s="316"/>
      <c r="AD176" s="195"/>
      <c r="AE176" s="195"/>
      <c r="AF176" s="195"/>
      <c r="AG176" s="195"/>
    </row>
    <row r="177" spans="1:33">
      <c r="A177" s="195" t="s">
        <v>901</v>
      </c>
      <c r="B177" s="195"/>
      <c r="C177" s="195"/>
      <c r="D177" s="195"/>
      <c r="E177" s="195"/>
      <c r="F177" s="195"/>
      <c r="G177" s="195"/>
      <c r="H177" s="195"/>
      <c r="I177" s="195"/>
      <c r="J177" s="195"/>
      <c r="K177" s="195"/>
      <c r="L177" s="195"/>
      <c r="M177" s="195"/>
      <c r="N177" s="195"/>
      <c r="O177" s="195"/>
      <c r="P177" s="195"/>
      <c r="Q177" s="316"/>
      <c r="R177" s="195"/>
      <c r="S177" s="316"/>
      <c r="T177" s="195" t="s">
        <v>889</v>
      </c>
      <c r="U177" s="195"/>
      <c r="V177" s="195"/>
      <c r="W177" s="195"/>
      <c r="X177" s="195"/>
      <c r="Y177" s="195"/>
      <c r="Z177" s="195"/>
      <c r="AA177" s="195"/>
      <c r="AB177" s="316"/>
      <c r="AC177" s="316"/>
      <c r="AD177" s="195"/>
      <c r="AE177" s="195"/>
      <c r="AF177" s="195"/>
      <c r="AG177" s="195"/>
    </row>
    <row r="178" spans="1:33">
      <c r="A178" s="195" t="s">
        <v>901</v>
      </c>
      <c r="B178" s="195"/>
      <c r="C178" s="195"/>
      <c r="D178" s="195"/>
      <c r="E178" s="195"/>
      <c r="F178" s="195"/>
      <c r="G178" s="195"/>
      <c r="H178" s="195"/>
      <c r="I178" s="195"/>
      <c r="J178" s="195"/>
      <c r="K178" s="195"/>
      <c r="L178" s="195"/>
      <c r="M178" s="195"/>
      <c r="N178" s="195"/>
      <c r="O178" s="195"/>
      <c r="P178" s="195"/>
      <c r="Q178" s="316"/>
      <c r="R178" s="195"/>
      <c r="S178" s="316"/>
      <c r="T178" s="195" t="s">
        <v>889</v>
      </c>
      <c r="U178" s="195"/>
      <c r="V178" s="195"/>
      <c r="W178" s="195"/>
      <c r="X178" s="195"/>
      <c r="Y178" s="195"/>
      <c r="Z178" s="195"/>
      <c r="AA178" s="195"/>
      <c r="AB178" s="316"/>
      <c r="AC178" s="316"/>
      <c r="AD178" s="195"/>
      <c r="AE178" s="195"/>
      <c r="AF178" s="195"/>
      <c r="AG178" s="195"/>
    </row>
    <row r="179" spans="1:33">
      <c r="A179" s="195" t="s">
        <v>901</v>
      </c>
      <c r="B179" s="195"/>
      <c r="C179" s="195"/>
      <c r="D179" s="195"/>
      <c r="E179" s="195"/>
      <c r="F179" s="195"/>
      <c r="G179" s="195"/>
      <c r="H179" s="195"/>
      <c r="I179" s="195"/>
      <c r="J179" s="195"/>
      <c r="K179" s="195"/>
      <c r="L179" s="195"/>
      <c r="M179" s="195"/>
      <c r="N179" s="195"/>
      <c r="O179" s="195"/>
      <c r="P179" s="195"/>
      <c r="Q179" s="316"/>
      <c r="R179" s="195"/>
      <c r="S179" s="316"/>
      <c r="T179" s="195" t="s">
        <v>889</v>
      </c>
      <c r="U179" s="195"/>
      <c r="V179" s="195"/>
      <c r="W179" s="195"/>
      <c r="X179" s="195"/>
      <c r="Y179" s="195"/>
      <c r="Z179" s="195"/>
      <c r="AA179" s="195"/>
      <c r="AB179" s="316"/>
      <c r="AC179" s="316"/>
      <c r="AD179" s="195"/>
      <c r="AE179" s="195"/>
      <c r="AF179" s="195"/>
      <c r="AG179" s="195"/>
    </row>
    <row r="180" spans="1:33">
      <c r="A180" s="195" t="s">
        <v>901</v>
      </c>
      <c r="B180" s="195"/>
      <c r="C180" s="195"/>
      <c r="D180" s="195"/>
      <c r="E180" s="195"/>
      <c r="F180" s="195"/>
      <c r="G180" s="195"/>
      <c r="H180" s="195"/>
      <c r="I180" s="195"/>
      <c r="J180" s="195"/>
      <c r="K180" s="195"/>
      <c r="L180" s="195"/>
      <c r="M180" s="195"/>
      <c r="N180" s="195"/>
      <c r="O180" s="195"/>
      <c r="P180" s="195"/>
      <c r="Q180" s="316"/>
      <c r="R180" s="195"/>
      <c r="S180" s="316"/>
      <c r="T180" s="195" t="s">
        <v>889</v>
      </c>
      <c r="U180" s="195"/>
      <c r="V180" s="195"/>
      <c r="W180" s="195"/>
      <c r="X180" s="195"/>
      <c r="Y180" s="195"/>
      <c r="Z180" s="195"/>
      <c r="AA180" s="195"/>
      <c r="AB180" s="316"/>
      <c r="AC180" s="316"/>
      <c r="AD180" s="195"/>
      <c r="AE180" s="195"/>
      <c r="AF180" s="195"/>
      <c r="AG180" s="195"/>
    </row>
    <row r="181" spans="1:33">
      <c r="A181" s="195" t="s">
        <v>901</v>
      </c>
      <c r="B181" s="195"/>
      <c r="C181" s="195"/>
      <c r="D181" s="195"/>
      <c r="E181" s="195"/>
      <c r="F181" s="195"/>
      <c r="G181" s="195"/>
      <c r="H181" s="195"/>
      <c r="I181" s="195"/>
      <c r="J181" s="195"/>
      <c r="K181" s="195"/>
      <c r="L181" s="195"/>
      <c r="M181" s="195"/>
      <c r="N181" s="195"/>
      <c r="O181" s="195"/>
      <c r="P181" s="195"/>
      <c r="Q181" s="316"/>
      <c r="R181" s="195"/>
      <c r="S181" s="316"/>
      <c r="T181" s="195" t="s">
        <v>889</v>
      </c>
      <c r="U181" s="195"/>
      <c r="V181" s="195"/>
      <c r="W181" s="195"/>
      <c r="X181" s="195"/>
      <c r="Y181" s="195"/>
      <c r="Z181" s="195"/>
      <c r="AA181" s="195"/>
      <c r="AB181" s="316"/>
      <c r="AC181" s="316"/>
      <c r="AD181" s="195"/>
      <c r="AE181" s="195"/>
      <c r="AF181" s="195"/>
      <c r="AG181" s="195"/>
    </row>
    <row r="182" spans="1:33">
      <c r="A182" s="195" t="s">
        <v>901</v>
      </c>
      <c r="B182" s="195"/>
      <c r="C182" s="195"/>
      <c r="D182" s="195"/>
      <c r="E182" s="195"/>
      <c r="F182" s="195"/>
      <c r="G182" s="195"/>
      <c r="H182" s="195"/>
      <c r="I182" s="195"/>
      <c r="J182" s="195"/>
      <c r="K182" s="195"/>
      <c r="L182" s="195"/>
      <c r="M182" s="195"/>
      <c r="N182" s="195"/>
      <c r="O182" s="195"/>
      <c r="P182" s="195"/>
      <c r="Q182" s="316"/>
      <c r="R182" s="195"/>
      <c r="S182" s="316"/>
      <c r="T182" s="195" t="s">
        <v>889</v>
      </c>
      <c r="U182" s="195"/>
      <c r="V182" s="195"/>
      <c r="W182" s="195"/>
      <c r="X182" s="195"/>
      <c r="Y182" s="195"/>
      <c r="Z182" s="195"/>
      <c r="AA182" s="195"/>
      <c r="AB182" s="316"/>
      <c r="AC182" s="316"/>
      <c r="AD182" s="195"/>
      <c r="AE182" s="195"/>
      <c r="AF182" s="195"/>
      <c r="AG182" s="195"/>
    </row>
    <row r="183" spans="1:33">
      <c r="A183" s="195" t="s">
        <v>901</v>
      </c>
      <c r="B183" s="195"/>
      <c r="C183" s="195"/>
      <c r="D183" s="195"/>
      <c r="E183" s="195"/>
      <c r="F183" s="195"/>
      <c r="G183" s="195"/>
      <c r="H183" s="195"/>
      <c r="I183" s="195"/>
      <c r="J183" s="195"/>
      <c r="K183" s="195"/>
      <c r="L183" s="195"/>
      <c r="M183" s="195"/>
      <c r="N183" s="195"/>
      <c r="O183" s="195"/>
      <c r="P183" s="195"/>
      <c r="Q183" s="316"/>
      <c r="R183" s="195"/>
      <c r="S183" s="316"/>
      <c r="T183" s="195" t="s">
        <v>889</v>
      </c>
      <c r="U183" s="195"/>
      <c r="V183" s="195"/>
      <c r="W183" s="195"/>
      <c r="X183" s="195"/>
      <c r="Y183" s="195"/>
      <c r="Z183" s="195"/>
      <c r="AA183" s="195"/>
      <c r="AB183" s="316"/>
      <c r="AC183" s="316"/>
      <c r="AD183" s="195"/>
      <c r="AE183" s="195"/>
      <c r="AF183" s="195"/>
      <c r="AG183" s="195"/>
    </row>
    <row r="184" spans="1:33">
      <c r="A184" s="195" t="s">
        <v>901</v>
      </c>
      <c r="B184" s="195"/>
      <c r="C184" s="195"/>
      <c r="D184" s="195"/>
      <c r="E184" s="195"/>
      <c r="F184" s="195"/>
      <c r="G184" s="195"/>
      <c r="H184" s="195"/>
      <c r="I184" s="195"/>
      <c r="J184" s="195"/>
      <c r="K184" s="195"/>
      <c r="L184" s="195"/>
      <c r="M184" s="195"/>
      <c r="N184" s="195"/>
      <c r="O184" s="195"/>
      <c r="P184" s="195"/>
      <c r="Q184" s="316"/>
      <c r="R184" s="195"/>
      <c r="S184" s="316"/>
      <c r="T184" s="195" t="s">
        <v>889</v>
      </c>
      <c r="U184" s="195"/>
      <c r="V184" s="195"/>
      <c r="W184" s="195"/>
      <c r="X184" s="195"/>
      <c r="Y184" s="195"/>
      <c r="Z184" s="195"/>
      <c r="AA184" s="195"/>
      <c r="AB184" s="316"/>
      <c r="AC184" s="316"/>
      <c r="AD184" s="195"/>
      <c r="AE184" s="195"/>
      <c r="AF184" s="195"/>
      <c r="AG184" s="195"/>
    </row>
    <row r="185" spans="1:33">
      <c r="A185" s="195" t="s">
        <v>901</v>
      </c>
      <c r="B185" s="195"/>
      <c r="C185" s="195"/>
      <c r="D185" s="195"/>
      <c r="E185" s="195"/>
      <c r="F185" s="195"/>
      <c r="G185" s="195"/>
      <c r="H185" s="195"/>
      <c r="I185" s="195"/>
      <c r="J185" s="195"/>
      <c r="K185" s="195"/>
      <c r="L185" s="195"/>
      <c r="M185" s="195"/>
      <c r="N185" s="195"/>
      <c r="O185" s="195"/>
      <c r="P185" s="195"/>
      <c r="Q185" s="316"/>
      <c r="R185" s="195"/>
      <c r="S185" s="316"/>
      <c r="T185" s="195" t="s">
        <v>889</v>
      </c>
      <c r="U185" s="195"/>
      <c r="V185" s="195"/>
      <c r="W185" s="195"/>
      <c r="X185" s="195"/>
      <c r="Y185" s="195"/>
      <c r="Z185" s="195"/>
      <c r="AA185" s="195"/>
      <c r="AB185" s="316"/>
      <c r="AC185" s="316"/>
      <c r="AD185" s="195"/>
      <c r="AE185" s="195"/>
      <c r="AF185" s="195"/>
      <c r="AG185" s="195"/>
    </row>
    <row r="186" spans="1:33">
      <c r="A186" s="195" t="s">
        <v>901</v>
      </c>
      <c r="B186" s="195"/>
      <c r="C186" s="195"/>
      <c r="D186" s="195"/>
      <c r="E186" s="195"/>
      <c r="F186" s="195"/>
      <c r="G186" s="195"/>
      <c r="H186" s="195"/>
      <c r="I186" s="195"/>
      <c r="J186" s="195"/>
      <c r="K186" s="195"/>
      <c r="L186" s="195"/>
      <c r="M186" s="195"/>
      <c r="N186" s="195"/>
      <c r="O186" s="195"/>
      <c r="P186" s="195"/>
      <c r="Q186" s="316"/>
      <c r="R186" s="195"/>
      <c r="S186" s="316"/>
      <c r="T186" s="195" t="s">
        <v>889</v>
      </c>
      <c r="U186" s="195"/>
      <c r="V186" s="195"/>
      <c r="W186" s="195"/>
      <c r="X186" s="195"/>
      <c r="Y186" s="195"/>
      <c r="Z186" s="195"/>
      <c r="AA186" s="195"/>
      <c r="AB186" s="316"/>
      <c r="AC186" s="316"/>
      <c r="AD186" s="195"/>
      <c r="AE186" s="195"/>
      <c r="AF186" s="195"/>
      <c r="AG186" s="195"/>
    </row>
    <row r="187" spans="1:33">
      <c r="A187" s="195" t="s">
        <v>901</v>
      </c>
      <c r="B187" s="195"/>
      <c r="C187" s="195"/>
      <c r="D187" s="195"/>
      <c r="E187" s="195"/>
      <c r="F187" s="195"/>
      <c r="G187" s="195"/>
      <c r="H187" s="195"/>
      <c r="I187" s="195"/>
      <c r="J187" s="195"/>
      <c r="K187" s="195"/>
      <c r="L187" s="195"/>
      <c r="M187" s="195"/>
      <c r="N187" s="195"/>
      <c r="O187" s="195"/>
      <c r="P187" s="195"/>
      <c r="Q187" s="316"/>
      <c r="R187" s="195"/>
      <c r="S187" s="316"/>
      <c r="T187" s="195" t="s">
        <v>889</v>
      </c>
      <c r="U187" s="195"/>
      <c r="V187" s="195"/>
      <c r="W187" s="195"/>
      <c r="X187" s="195"/>
      <c r="Y187" s="195"/>
      <c r="Z187" s="195"/>
      <c r="AA187" s="195"/>
      <c r="AB187" s="316"/>
      <c r="AC187" s="316"/>
      <c r="AD187" s="195"/>
      <c r="AE187" s="195"/>
      <c r="AF187" s="195"/>
      <c r="AG187" s="195"/>
    </row>
    <row r="188" spans="1:33">
      <c r="A188" s="195" t="s">
        <v>901</v>
      </c>
      <c r="B188" s="195"/>
      <c r="C188" s="195"/>
      <c r="D188" s="195"/>
      <c r="E188" s="195"/>
      <c r="F188" s="195"/>
      <c r="G188" s="195"/>
      <c r="H188" s="195"/>
      <c r="I188" s="195"/>
      <c r="J188" s="195"/>
      <c r="K188" s="195"/>
      <c r="L188" s="195"/>
      <c r="M188" s="195"/>
      <c r="N188" s="195"/>
      <c r="O188" s="195"/>
      <c r="P188" s="195"/>
      <c r="Q188" s="316"/>
      <c r="R188" s="195"/>
      <c r="S188" s="316"/>
      <c r="T188" s="195" t="s">
        <v>889</v>
      </c>
      <c r="U188" s="195"/>
      <c r="V188" s="195"/>
      <c r="W188" s="195"/>
      <c r="X188" s="195"/>
      <c r="Y188" s="195"/>
      <c r="Z188" s="195"/>
      <c r="AA188" s="195"/>
      <c r="AB188" s="316"/>
      <c r="AC188" s="316"/>
      <c r="AD188" s="195"/>
      <c r="AE188" s="195"/>
      <c r="AF188" s="195"/>
      <c r="AG188" s="195"/>
    </row>
    <row r="189" spans="1:33">
      <c r="A189" s="195" t="s">
        <v>901</v>
      </c>
      <c r="B189" s="195"/>
      <c r="C189" s="195"/>
      <c r="D189" s="195"/>
      <c r="E189" s="195"/>
      <c r="F189" s="195"/>
      <c r="G189" s="195"/>
      <c r="H189" s="195"/>
      <c r="I189" s="195"/>
      <c r="J189" s="195"/>
      <c r="K189" s="195"/>
      <c r="L189" s="195"/>
      <c r="M189" s="195"/>
      <c r="N189" s="195"/>
      <c r="O189" s="195"/>
      <c r="P189" s="195"/>
      <c r="Q189" s="316"/>
      <c r="R189" s="195"/>
      <c r="S189" s="316"/>
      <c r="T189" s="195" t="s">
        <v>889</v>
      </c>
      <c r="U189" s="195"/>
      <c r="V189" s="195"/>
      <c r="W189" s="195"/>
      <c r="X189" s="195"/>
      <c r="Y189" s="195"/>
      <c r="Z189" s="195"/>
      <c r="AA189" s="195"/>
      <c r="AB189" s="316"/>
      <c r="AC189" s="316"/>
      <c r="AD189" s="195"/>
      <c r="AE189" s="195"/>
      <c r="AF189" s="195"/>
      <c r="AG189" s="195"/>
    </row>
    <row r="190" spans="1:33">
      <c r="A190" s="195" t="s">
        <v>901</v>
      </c>
      <c r="B190" s="195"/>
      <c r="C190" s="195"/>
      <c r="D190" s="195"/>
      <c r="E190" s="195"/>
      <c r="F190" s="195"/>
      <c r="G190" s="195"/>
      <c r="H190" s="195"/>
      <c r="I190" s="195"/>
      <c r="J190" s="195"/>
      <c r="K190" s="195"/>
      <c r="L190" s="195"/>
      <c r="M190" s="195"/>
      <c r="N190" s="195"/>
      <c r="O190" s="195"/>
      <c r="P190" s="195"/>
      <c r="Q190" s="316"/>
      <c r="R190" s="195"/>
      <c r="S190" s="316"/>
      <c r="T190" s="195" t="s">
        <v>889</v>
      </c>
      <c r="U190" s="195"/>
      <c r="V190" s="195"/>
      <c r="W190" s="195"/>
      <c r="X190" s="195"/>
      <c r="Y190" s="195"/>
      <c r="Z190" s="195"/>
      <c r="AA190" s="195"/>
      <c r="AB190" s="316"/>
      <c r="AC190" s="316"/>
      <c r="AD190" s="195"/>
      <c r="AE190" s="195"/>
      <c r="AF190" s="195"/>
      <c r="AG190" s="195"/>
    </row>
    <row r="191" spans="1:33">
      <c r="A191" s="195" t="s">
        <v>901</v>
      </c>
      <c r="B191" s="195"/>
      <c r="C191" s="195"/>
      <c r="D191" s="195"/>
      <c r="E191" s="195"/>
      <c r="F191" s="195"/>
      <c r="G191" s="195"/>
      <c r="H191" s="195"/>
      <c r="I191" s="195"/>
      <c r="J191" s="195"/>
      <c r="K191" s="195"/>
      <c r="L191" s="195"/>
      <c r="M191" s="195"/>
      <c r="N191" s="195"/>
      <c r="O191" s="195"/>
      <c r="P191" s="195"/>
      <c r="Q191" s="316"/>
      <c r="R191" s="195"/>
      <c r="S191" s="316"/>
      <c r="T191" s="195" t="s">
        <v>889</v>
      </c>
      <c r="U191" s="195"/>
      <c r="V191" s="195"/>
      <c r="W191" s="195"/>
      <c r="X191" s="195"/>
      <c r="Y191" s="195"/>
      <c r="Z191" s="195"/>
      <c r="AA191" s="195"/>
      <c r="AB191" s="316"/>
      <c r="AC191" s="316"/>
      <c r="AD191" s="195"/>
      <c r="AE191" s="195"/>
      <c r="AF191" s="195"/>
      <c r="AG191" s="195"/>
    </row>
    <row r="192" spans="1:33">
      <c r="A192" s="195" t="s">
        <v>901</v>
      </c>
      <c r="B192" s="195"/>
      <c r="C192" s="195"/>
      <c r="D192" s="195"/>
      <c r="E192" s="195"/>
      <c r="F192" s="195"/>
      <c r="G192" s="195"/>
      <c r="H192" s="195"/>
      <c r="I192" s="195"/>
      <c r="J192" s="195"/>
      <c r="K192" s="195"/>
      <c r="L192" s="195"/>
      <c r="M192" s="195"/>
      <c r="N192" s="195"/>
      <c r="O192" s="195"/>
      <c r="P192" s="195"/>
      <c r="Q192" s="316"/>
      <c r="R192" s="195"/>
      <c r="S192" s="316"/>
      <c r="T192" s="195" t="s">
        <v>889</v>
      </c>
      <c r="U192" s="195"/>
      <c r="V192" s="195"/>
      <c r="W192" s="195"/>
      <c r="X192" s="195"/>
      <c r="Y192" s="195"/>
      <c r="Z192" s="195"/>
      <c r="AA192" s="195"/>
      <c r="AB192" s="316"/>
      <c r="AC192" s="316"/>
      <c r="AD192" s="195"/>
      <c r="AE192" s="195"/>
      <c r="AF192" s="195"/>
      <c r="AG192" s="195"/>
    </row>
    <row r="193" spans="1:33">
      <c r="A193" s="195" t="s">
        <v>901</v>
      </c>
      <c r="B193" s="195"/>
      <c r="C193" s="195"/>
      <c r="D193" s="195"/>
      <c r="E193" s="195"/>
      <c r="F193" s="195"/>
      <c r="G193" s="195"/>
      <c r="H193" s="195"/>
      <c r="I193" s="195"/>
      <c r="J193" s="195"/>
      <c r="K193" s="195"/>
      <c r="L193" s="195"/>
      <c r="M193" s="195"/>
      <c r="N193" s="195"/>
      <c r="O193" s="195"/>
      <c r="P193" s="195"/>
      <c r="Q193" s="316"/>
      <c r="R193" s="195"/>
      <c r="S193" s="316"/>
      <c r="T193" s="195" t="s">
        <v>889</v>
      </c>
      <c r="U193" s="195"/>
      <c r="V193" s="195"/>
      <c r="W193" s="195"/>
      <c r="X193" s="195"/>
      <c r="Y193" s="195"/>
      <c r="Z193" s="195"/>
      <c r="AA193" s="195"/>
      <c r="AB193" s="316"/>
      <c r="AC193" s="316"/>
      <c r="AD193" s="195"/>
      <c r="AE193" s="195"/>
      <c r="AF193" s="195"/>
      <c r="AG193" s="195"/>
    </row>
    <row r="194" spans="1:33">
      <c r="A194" s="195" t="s">
        <v>901</v>
      </c>
      <c r="B194" s="195"/>
      <c r="C194" s="195"/>
      <c r="D194" s="195"/>
      <c r="E194" s="195"/>
      <c r="F194" s="195"/>
      <c r="G194" s="195"/>
      <c r="H194" s="195"/>
      <c r="I194" s="195"/>
      <c r="J194" s="195"/>
      <c r="K194" s="195"/>
      <c r="L194" s="195"/>
      <c r="M194" s="195"/>
      <c r="N194" s="195"/>
      <c r="O194" s="195"/>
      <c r="P194" s="195"/>
      <c r="Q194" s="316"/>
      <c r="R194" s="195"/>
      <c r="S194" s="316"/>
      <c r="T194" s="195" t="s">
        <v>889</v>
      </c>
      <c r="U194" s="195"/>
      <c r="V194" s="195"/>
      <c r="W194" s="195"/>
      <c r="X194" s="195"/>
      <c r="Y194" s="195"/>
      <c r="Z194" s="195"/>
      <c r="AA194" s="195"/>
      <c r="AB194" s="316"/>
      <c r="AC194" s="316"/>
      <c r="AD194" s="195"/>
      <c r="AE194" s="195"/>
      <c r="AF194" s="195"/>
      <c r="AG194" s="195"/>
    </row>
    <row r="195" spans="1:33">
      <c r="A195" s="195" t="s">
        <v>901</v>
      </c>
      <c r="B195" s="195"/>
      <c r="C195" s="195"/>
      <c r="D195" s="195"/>
      <c r="E195" s="195"/>
      <c r="F195" s="195"/>
      <c r="G195" s="195"/>
      <c r="H195" s="195"/>
      <c r="I195" s="195"/>
      <c r="J195" s="195"/>
      <c r="K195" s="195"/>
      <c r="L195" s="195"/>
      <c r="M195" s="195"/>
      <c r="N195" s="195"/>
      <c r="O195" s="195"/>
      <c r="P195" s="195"/>
      <c r="Q195" s="316"/>
      <c r="R195" s="195"/>
      <c r="S195" s="316"/>
      <c r="T195" s="195" t="s">
        <v>889</v>
      </c>
      <c r="U195" s="195"/>
      <c r="V195" s="195"/>
      <c r="W195" s="195"/>
      <c r="X195" s="195"/>
      <c r="Y195" s="195"/>
      <c r="Z195" s="195"/>
      <c r="AA195" s="195"/>
      <c r="AB195" s="316"/>
      <c r="AC195" s="316"/>
      <c r="AD195" s="195"/>
      <c r="AE195" s="195"/>
      <c r="AF195" s="195"/>
      <c r="AG195" s="195"/>
    </row>
    <row r="196" spans="1:33">
      <c r="A196" s="195" t="s">
        <v>901</v>
      </c>
      <c r="B196" s="195"/>
      <c r="C196" s="195"/>
      <c r="D196" s="195"/>
      <c r="E196" s="195"/>
      <c r="F196" s="195"/>
      <c r="G196" s="195"/>
      <c r="H196" s="195"/>
      <c r="I196" s="195"/>
      <c r="J196" s="195"/>
      <c r="K196" s="195"/>
      <c r="L196" s="195"/>
      <c r="M196" s="195"/>
      <c r="N196" s="195"/>
      <c r="O196" s="195"/>
      <c r="P196" s="195"/>
      <c r="Q196" s="316"/>
      <c r="R196" s="195"/>
      <c r="S196" s="316"/>
      <c r="T196" s="195" t="s">
        <v>889</v>
      </c>
      <c r="U196" s="195"/>
      <c r="V196" s="195"/>
      <c r="W196" s="195"/>
      <c r="X196" s="195"/>
      <c r="Y196" s="195"/>
      <c r="Z196" s="195"/>
      <c r="AA196" s="195"/>
      <c r="AB196" s="316"/>
      <c r="AC196" s="316"/>
      <c r="AD196" s="195"/>
      <c r="AE196" s="195"/>
      <c r="AF196" s="195"/>
      <c r="AG196" s="195"/>
    </row>
    <row r="197" spans="1:33">
      <c r="A197" s="195" t="s">
        <v>901</v>
      </c>
      <c r="B197" s="195"/>
      <c r="C197" s="195"/>
      <c r="D197" s="195"/>
      <c r="E197" s="195"/>
      <c r="F197" s="195"/>
      <c r="G197" s="195"/>
      <c r="H197" s="195"/>
      <c r="I197" s="195"/>
      <c r="J197" s="195"/>
      <c r="K197" s="195"/>
      <c r="L197" s="195"/>
      <c r="M197" s="195"/>
      <c r="N197" s="195"/>
      <c r="O197" s="195"/>
      <c r="P197" s="195"/>
      <c r="Q197" s="316"/>
      <c r="R197" s="195"/>
      <c r="S197" s="316"/>
      <c r="T197" s="195" t="s">
        <v>889</v>
      </c>
      <c r="U197" s="195"/>
      <c r="V197" s="195"/>
      <c r="W197" s="195"/>
      <c r="X197" s="195"/>
      <c r="Y197" s="195"/>
      <c r="Z197" s="195"/>
      <c r="AA197" s="195"/>
      <c r="AB197" s="316"/>
      <c r="AC197" s="316"/>
      <c r="AD197" s="195"/>
      <c r="AE197" s="195"/>
      <c r="AF197" s="195"/>
      <c r="AG197" s="195"/>
    </row>
    <row r="198" spans="1:33">
      <c r="A198" s="195" t="s">
        <v>901</v>
      </c>
      <c r="B198" s="195"/>
      <c r="C198" s="195"/>
      <c r="D198" s="195"/>
      <c r="E198" s="195"/>
      <c r="F198" s="195"/>
      <c r="G198" s="195"/>
      <c r="H198" s="195"/>
      <c r="I198" s="195"/>
      <c r="J198" s="195"/>
      <c r="K198" s="195"/>
      <c r="L198" s="195"/>
      <c r="M198" s="195"/>
      <c r="N198" s="195"/>
      <c r="O198" s="195"/>
      <c r="P198" s="195"/>
      <c r="Q198" s="316"/>
      <c r="R198" s="195"/>
      <c r="S198" s="316"/>
      <c r="T198" s="195" t="s">
        <v>889</v>
      </c>
      <c r="U198" s="195"/>
      <c r="V198" s="195"/>
      <c r="W198" s="195"/>
      <c r="X198" s="195"/>
      <c r="Y198" s="195"/>
      <c r="Z198" s="195"/>
      <c r="AA198" s="195"/>
      <c r="AB198" s="316"/>
      <c r="AC198" s="316"/>
      <c r="AD198" s="195"/>
      <c r="AE198" s="195"/>
      <c r="AF198" s="195"/>
      <c r="AG198" s="195"/>
    </row>
    <row r="199" spans="1:33">
      <c r="A199" s="195" t="s">
        <v>901</v>
      </c>
      <c r="B199" s="195"/>
      <c r="C199" s="195"/>
      <c r="D199" s="195"/>
      <c r="E199" s="195"/>
      <c r="F199" s="195"/>
      <c r="G199" s="195"/>
      <c r="H199" s="195"/>
      <c r="I199" s="195"/>
      <c r="J199" s="195"/>
      <c r="K199" s="195"/>
      <c r="L199" s="195"/>
      <c r="M199" s="195"/>
      <c r="N199" s="195"/>
      <c r="O199" s="195"/>
      <c r="P199" s="195"/>
      <c r="Q199" s="316"/>
      <c r="R199" s="195"/>
      <c r="S199" s="316"/>
      <c r="T199" s="195" t="s">
        <v>889</v>
      </c>
      <c r="U199" s="195"/>
      <c r="V199" s="195"/>
      <c r="W199" s="195"/>
      <c r="X199" s="195"/>
      <c r="Y199" s="195"/>
      <c r="Z199" s="195"/>
      <c r="AA199" s="195"/>
      <c r="AB199" s="316"/>
      <c r="AC199" s="316"/>
      <c r="AD199" s="195"/>
      <c r="AE199" s="195"/>
      <c r="AF199" s="195"/>
      <c r="AG199" s="195"/>
    </row>
    <row r="200" spans="1:33">
      <c r="A200" s="195" t="s">
        <v>901</v>
      </c>
      <c r="B200" s="195"/>
      <c r="C200" s="195"/>
      <c r="D200" s="195"/>
      <c r="E200" s="195"/>
      <c r="F200" s="195"/>
      <c r="G200" s="195"/>
      <c r="H200" s="195"/>
      <c r="I200" s="195"/>
      <c r="J200" s="195"/>
      <c r="K200" s="195"/>
      <c r="L200" s="195"/>
      <c r="M200" s="195"/>
      <c r="N200" s="195"/>
      <c r="O200" s="195"/>
      <c r="P200" s="195"/>
      <c r="Q200" s="316"/>
      <c r="R200" s="195"/>
      <c r="S200" s="316"/>
      <c r="T200" s="195" t="s">
        <v>889</v>
      </c>
      <c r="U200" s="195"/>
      <c r="V200" s="195"/>
      <c r="W200" s="195"/>
      <c r="X200" s="195"/>
      <c r="Y200" s="195"/>
      <c r="Z200" s="195"/>
      <c r="AA200" s="195"/>
      <c r="AB200" s="316"/>
      <c r="AC200" s="316"/>
      <c r="AD200" s="195"/>
      <c r="AE200" s="195"/>
      <c r="AF200" s="195"/>
      <c r="AG200" s="195"/>
    </row>
    <row r="201" spans="1:33">
      <c r="A201" s="195" t="s">
        <v>901</v>
      </c>
      <c r="B201" s="195"/>
      <c r="C201" s="195"/>
      <c r="D201" s="195"/>
      <c r="E201" s="195"/>
      <c r="F201" s="195"/>
      <c r="G201" s="195"/>
      <c r="H201" s="195"/>
      <c r="I201" s="195"/>
      <c r="J201" s="195"/>
      <c r="K201" s="195"/>
      <c r="L201" s="195"/>
      <c r="M201" s="195"/>
      <c r="N201" s="195"/>
      <c r="O201" s="195"/>
      <c r="P201" s="195"/>
      <c r="Q201" s="316"/>
      <c r="R201" s="195"/>
      <c r="S201" s="316"/>
      <c r="T201" s="195" t="s">
        <v>889</v>
      </c>
      <c r="U201" s="195"/>
      <c r="V201" s="195"/>
      <c r="W201" s="195"/>
      <c r="X201" s="195"/>
      <c r="Y201" s="195"/>
      <c r="Z201" s="195"/>
      <c r="AA201" s="195"/>
      <c r="AB201" s="316"/>
      <c r="AC201" s="316"/>
      <c r="AD201" s="195"/>
      <c r="AE201" s="195"/>
      <c r="AF201" s="195"/>
      <c r="AG201" s="195"/>
    </row>
    <row r="202" spans="1:33">
      <c r="A202" s="195" t="s">
        <v>901</v>
      </c>
      <c r="B202" s="195"/>
      <c r="C202" s="195"/>
      <c r="D202" s="195"/>
      <c r="E202" s="195"/>
      <c r="F202" s="195"/>
      <c r="G202" s="195"/>
      <c r="H202" s="195"/>
      <c r="I202" s="195"/>
      <c r="J202" s="195"/>
      <c r="K202" s="195"/>
      <c r="L202" s="195"/>
      <c r="M202" s="195"/>
      <c r="N202" s="195"/>
      <c r="O202" s="195"/>
      <c r="P202" s="195"/>
      <c r="Q202" s="316"/>
      <c r="R202" s="195"/>
      <c r="S202" s="316"/>
      <c r="T202" s="195" t="s">
        <v>889</v>
      </c>
      <c r="U202" s="195"/>
      <c r="V202" s="195"/>
      <c r="W202" s="195"/>
      <c r="X202" s="195"/>
      <c r="Y202" s="195"/>
      <c r="Z202" s="195"/>
      <c r="AA202" s="195"/>
      <c r="AB202" s="316"/>
      <c r="AC202" s="316"/>
      <c r="AD202" s="195"/>
      <c r="AE202" s="195"/>
      <c r="AF202" s="195"/>
      <c r="AG202" s="195"/>
    </row>
    <row r="203" spans="1:33">
      <c r="A203" s="195" t="s">
        <v>901</v>
      </c>
      <c r="B203" s="195"/>
      <c r="C203" s="195"/>
      <c r="D203" s="195"/>
      <c r="E203" s="195"/>
      <c r="F203" s="195"/>
      <c r="G203" s="195"/>
      <c r="H203" s="195"/>
      <c r="I203" s="195"/>
      <c r="J203" s="195"/>
      <c r="K203" s="195"/>
      <c r="L203" s="195"/>
      <c r="M203" s="195"/>
      <c r="N203" s="195"/>
      <c r="O203" s="195"/>
      <c r="P203" s="195"/>
      <c r="Q203" s="316"/>
      <c r="R203" s="195"/>
      <c r="S203" s="316"/>
      <c r="T203" s="195" t="s">
        <v>889</v>
      </c>
      <c r="U203" s="195"/>
      <c r="V203" s="195"/>
      <c r="W203" s="195"/>
      <c r="X203" s="195"/>
      <c r="Y203" s="195"/>
      <c r="Z203" s="195"/>
      <c r="AA203" s="195"/>
      <c r="AB203" s="316"/>
      <c r="AC203" s="316"/>
      <c r="AD203" s="195"/>
      <c r="AE203" s="195"/>
      <c r="AF203" s="195"/>
      <c r="AG203" s="195"/>
    </row>
    <row r="204" spans="1:33">
      <c r="A204" s="195" t="s">
        <v>901</v>
      </c>
      <c r="B204" s="195"/>
      <c r="C204" s="195"/>
      <c r="D204" s="195"/>
      <c r="E204" s="195"/>
      <c r="F204" s="195"/>
      <c r="G204" s="195"/>
      <c r="H204" s="195"/>
      <c r="I204" s="195"/>
      <c r="J204" s="195"/>
      <c r="K204" s="195"/>
      <c r="L204" s="195"/>
      <c r="M204" s="195"/>
      <c r="N204" s="195"/>
      <c r="O204" s="195"/>
      <c r="P204" s="195"/>
      <c r="Q204" s="316"/>
      <c r="R204" s="195"/>
      <c r="S204" s="316"/>
      <c r="T204" s="195" t="s">
        <v>889</v>
      </c>
      <c r="U204" s="195"/>
      <c r="V204" s="195"/>
      <c r="W204" s="195"/>
      <c r="X204" s="195"/>
      <c r="Y204" s="195"/>
      <c r="Z204" s="195"/>
      <c r="AA204" s="195"/>
      <c r="AB204" s="316"/>
      <c r="AC204" s="316"/>
      <c r="AD204" s="195"/>
      <c r="AE204" s="195"/>
      <c r="AF204" s="195"/>
      <c r="AG204" s="195"/>
    </row>
    <row r="205" spans="1:33">
      <c r="A205" s="195" t="s">
        <v>901</v>
      </c>
      <c r="B205" s="195"/>
      <c r="C205" s="195"/>
      <c r="D205" s="195"/>
      <c r="E205" s="195"/>
      <c r="F205" s="195"/>
      <c r="G205" s="195"/>
      <c r="H205" s="195"/>
      <c r="I205" s="195"/>
      <c r="J205" s="195"/>
      <c r="K205" s="195"/>
      <c r="L205" s="195"/>
      <c r="M205" s="195"/>
      <c r="N205" s="195"/>
      <c r="O205" s="195"/>
      <c r="P205" s="195"/>
      <c r="Q205" s="316"/>
      <c r="R205" s="195"/>
      <c r="S205" s="316"/>
      <c r="T205" s="195" t="s">
        <v>889</v>
      </c>
      <c r="U205" s="195"/>
      <c r="V205" s="195"/>
      <c r="W205" s="195"/>
      <c r="X205" s="195"/>
      <c r="Y205" s="195"/>
      <c r="Z205" s="195"/>
      <c r="AA205" s="195"/>
      <c r="AB205" s="316"/>
      <c r="AC205" s="316"/>
      <c r="AD205" s="195"/>
      <c r="AE205" s="195"/>
      <c r="AF205" s="195"/>
      <c r="AG205" s="195"/>
    </row>
    <row r="206" spans="1:33">
      <c r="A206" s="195" t="s">
        <v>901</v>
      </c>
      <c r="B206" s="195"/>
      <c r="C206" s="195"/>
      <c r="D206" s="195"/>
      <c r="E206" s="195"/>
      <c r="F206" s="195"/>
      <c r="G206" s="195"/>
      <c r="H206" s="195"/>
      <c r="I206" s="195"/>
      <c r="J206" s="195"/>
      <c r="K206" s="195"/>
      <c r="L206" s="195"/>
      <c r="M206" s="195"/>
      <c r="N206" s="195"/>
      <c r="O206" s="195"/>
      <c r="P206" s="195"/>
      <c r="Q206" s="316"/>
      <c r="R206" s="195"/>
      <c r="S206" s="316"/>
      <c r="T206" s="195" t="s">
        <v>889</v>
      </c>
      <c r="U206" s="195"/>
      <c r="V206" s="195"/>
      <c r="W206" s="195"/>
      <c r="X206" s="195"/>
      <c r="Y206" s="195"/>
      <c r="Z206" s="195"/>
      <c r="AA206" s="195"/>
      <c r="AB206" s="316"/>
      <c r="AC206" s="316"/>
      <c r="AD206" s="195"/>
      <c r="AE206" s="195"/>
      <c r="AF206" s="195"/>
      <c r="AG206" s="195"/>
    </row>
    <row r="207" spans="1:33">
      <c r="A207" s="195" t="s">
        <v>901</v>
      </c>
      <c r="B207" s="195"/>
      <c r="C207" s="195"/>
      <c r="D207" s="195"/>
      <c r="E207" s="195"/>
      <c r="F207" s="195"/>
      <c r="G207" s="195"/>
      <c r="H207" s="195"/>
      <c r="I207" s="195"/>
      <c r="J207" s="195"/>
      <c r="K207" s="195"/>
      <c r="L207" s="195"/>
      <c r="M207" s="195"/>
      <c r="N207" s="195"/>
      <c r="O207" s="195"/>
      <c r="P207" s="195"/>
      <c r="Q207" s="316"/>
      <c r="R207" s="195"/>
      <c r="S207" s="316"/>
      <c r="T207" s="195" t="s">
        <v>889</v>
      </c>
      <c r="U207" s="195"/>
      <c r="V207" s="195"/>
      <c r="W207" s="195"/>
      <c r="X207" s="195"/>
      <c r="Y207" s="195"/>
      <c r="Z207" s="195"/>
      <c r="AA207" s="195"/>
      <c r="AB207" s="316"/>
      <c r="AC207" s="316"/>
      <c r="AD207" s="195"/>
      <c r="AE207" s="195"/>
      <c r="AF207" s="195"/>
      <c r="AG207" s="195"/>
    </row>
    <row r="208" spans="1:33">
      <c r="A208" s="195" t="s">
        <v>901</v>
      </c>
      <c r="B208" s="195"/>
      <c r="C208" s="195"/>
      <c r="D208" s="195"/>
      <c r="E208" s="195"/>
      <c r="F208" s="195"/>
      <c r="G208" s="195"/>
      <c r="H208" s="195"/>
      <c r="I208" s="195"/>
      <c r="J208" s="195"/>
      <c r="K208" s="195"/>
      <c r="L208" s="195"/>
      <c r="M208" s="195"/>
      <c r="N208" s="195"/>
      <c r="O208" s="195"/>
      <c r="P208" s="195"/>
      <c r="Q208" s="316"/>
      <c r="R208" s="195"/>
      <c r="S208" s="316"/>
      <c r="T208" s="195" t="s">
        <v>889</v>
      </c>
      <c r="U208" s="195"/>
      <c r="V208" s="195"/>
      <c r="W208" s="195"/>
      <c r="X208" s="195"/>
      <c r="Y208" s="195"/>
      <c r="Z208" s="195"/>
      <c r="AA208" s="195"/>
      <c r="AB208" s="316"/>
      <c r="AC208" s="316"/>
      <c r="AD208" s="195"/>
      <c r="AE208" s="195"/>
      <c r="AF208" s="195"/>
      <c r="AG208" s="195"/>
    </row>
    <row r="209" spans="1:33">
      <c r="A209" s="195" t="s">
        <v>901</v>
      </c>
      <c r="B209" s="195"/>
      <c r="C209" s="195"/>
      <c r="D209" s="195"/>
      <c r="E209" s="195"/>
      <c r="F209" s="195"/>
      <c r="G209" s="195"/>
      <c r="H209" s="195"/>
      <c r="I209" s="195"/>
      <c r="J209" s="195"/>
      <c r="K209" s="195"/>
      <c r="L209" s="195"/>
      <c r="M209" s="195"/>
      <c r="N209" s="195"/>
      <c r="O209" s="195"/>
      <c r="P209" s="195"/>
      <c r="Q209" s="316"/>
      <c r="R209" s="195"/>
      <c r="S209" s="316"/>
      <c r="T209" s="195" t="s">
        <v>889</v>
      </c>
      <c r="U209" s="195"/>
      <c r="V209" s="195"/>
      <c r="W209" s="195"/>
      <c r="X209" s="195"/>
      <c r="Y209" s="195"/>
      <c r="Z209" s="195"/>
      <c r="AA209" s="195"/>
      <c r="AB209" s="316"/>
      <c r="AC209" s="316"/>
      <c r="AD209" s="195"/>
      <c r="AE209" s="195"/>
      <c r="AF209" s="195"/>
      <c r="AG209" s="195"/>
    </row>
    <row r="210" spans="1:33">
      <c r="A210" s="195" t="s">
        <v>901</v>
      </c>
      <c r="B210" s="195"/>
      <c r="C210" s="195"/>
      <c r="D210" s="195"/>
      <c r="E210" s="195"/>
      <c r="F210" s="195"/>
      <c r="G210" s="195"/>
      <c r="H210" s="195"/>
      <c r="I210" s="195"/>
      <c r="J210" s="195"/>
      <c r="K210" s="195"/>
      <c r="L210" s="195"/>
      <c r="M210" s="195"/>
      <c r="N210" s="195"/>
      <c r="O210" s="195"/>
      <c r="P210" s="195"/>
      <c r="Q210" s="316"/>
      <c r="R210" s="195"/>
      <c r="S210" s="316"/>
      <c r="T210" s="195" t="s">
        <v>889</v>
      </c>
      <c r="U210" s="195"/>
      <c r="V210" s="195"/>
      <c r="W210" s="195"/>
      <c r="X210" s="195"/>
      <c r="Y210" s="195"/>
      <c r="Z210" s="195"/>
      <c r="AA210" s="195"/>
      <c r="AB210" s="316"/>
      <c r="AC210" s="316"/>
      <c r="AD210" s="195"/>
      <c r="AE210" s="195"/>
      <c r="AF210" s="195"/>
      <c r="AG210" s="195"/>
    </row>
    <row r="211" spans="1:33">
      <c r="A211" s="195" t="s">
        <v>901</v>
      </c>
      <c r="B211" s="195"/>
      <c r="C211" s="195"/>
      <c r="D211" s="195"/>
      <c r="E211" s="195"/>
      <c r="F211" s="195"/>
      <c r="G211" s="195"/>
      <c r="H211" s="195"/>
      <c r="I211" s="195"/>
      <c r="J211" s="195"/>
      <c r="K211" s="195"/>
      <c r="L211" s="195"/>
      <c r="M211" s="195"/>
      <c r="N211" s="195"/>
      <c r="O211" s="195"/>
      <c r="P211" s="195"/>
      <c r="Q211" s="316"/>
      <c r="R211" s="195"/>
      <c r="S211" s="316"/>
      <c r="T211" s="195" t="s">
        <v>889</v>
      </c>
      <c r="U211" s="195"/>
      <c r="V211" s="195"/>
      <c r="W211" s="195"/>
      <c r="X211" s="195"/>
      <c r="Y211" s="195"/>
      <c r="Z211" s="195"/>
      <c r="AA211" s="195"/>
      <c r="AB211" s="316"/>
      <c r="AC211" s="316"/>
      <c r="AD211" s="195"/>
      <c r="AE211" s="195"/>
      <c r="AF211" s="195"/>
      <c r="AG211" s="195"/>
    </row>
    <row r="212" spans="1:33">
      <c r="A212" s="195" t="s">
        <v>901</v>
      </c>
      <c r="B212" s="195"/>
      <c r="C212" s="195"/>
      <c r="D212" s="195"/>
      <c r="E212" s="195"/>
      <c r="F212" s="195"/>
      <c r="G212" s="195"/>
      <c r="H212" s="195"/>
      <c r="I212" s="195"/>
      <c r="J212" s="195"/>
      <c r="K212" s="195"/>
      <c r="L212" s="195"/>
      <c r="M212" s="195"/>
      <c r="N212" s="195"/>
      <c r="O212" s="195"/>
      <c r="P212" s="195"/>
      <c r="Q212" s="316"/>
      <c r="R212" s="195"/>
      <c r="S212" s="316"/>
      <c r="T212" s="195" t="s">
        <v>889</v>
      </c>
      <c r="U212" s="195"/>
      <c r="V212" s="195"/>
      <c r="W212" s="195"/>
      <c r="X212" s="195"/>
      <c r="Y212" s="195"/>
      <c r="Z212" s="195"/>
      <c r="AA212" s="195"/>
      <c r="AB212" s="316"/>
      <c r="AC212" s="316"/>
      <c r="AD212" s="195"/>
      <c r="AE212" s="195"/>
      <c r="AF212" s="195"/>
      <c r="AG212" s="195"/>
    </row>
    <row r="213" spans="1:33">
      <c r="A213" s="195" t="s">
        <v>901</v>
      </c>
      <c r="B213" s="195"/>
      <c r="C213" s="195"/>
      <c r="D213" s="195"/>
      <c r="E213" s="195"/>
      <c r="F213" s="195"/>
      <c r="G213" s="195"/>
      <c r="H213" s="195"/>
      <c r="I213" s="195"/>
      <c r="J213" s="195"/>
      <c r="K213" s="195"/>
      <c r="L213" s="195"/>
      <c r="M213" s="195"/>
      <c r="N213" s="195"/>
      <c r="O213" s="195"/>
      <c r="P213" s="195"/>
      <c r="Q213" s="316"/>
      <c r="R213" s="195"/>
      <c r="S213" s="316"/>
      <c r="T213" s="195" t="s">
        <v>889</v>
      </c>
      <c r="U213" s="195"/>
      <c r="V213" s="195"/>
      <c r="W213" s="195"/>
      <c r="X213" s="195"/>
      <c r="Y213" s="195"/>
      <c r="Z213" s="195"/>
      <c r="AA213" s="195"/>
      <c r="AB213" s="316"/>
      <c r="AC213" s="316"/>
      <c r="AD213" s="195"/>
      <c r="AE213" s="195"/>
      <c r="AF213" s="195"/>
      <c r="AG213" s="195"/>
    </row>
    <row r="214" spans="1:33">
      <c r="A214" s="195" t="s">
        <v>901</v>
      </c>
      <c r="B214" s="195"/>
      <c r="C214" s="195"/>
      <c r="D214" s="195"/>
      <c r="E214" s="195"/>
      <c r="F214" s="195"/>
      <c r="G214" s="195"/>
      <c r="H214" s="195"/>
      <c r="I214" s="195"/>
      <c r="J214" s="195"/>
      <c r="K214" s="195"/>
      <c r="L214" s="195"/>
      <c r="M214" s="195"/>
      <c r="N214" s="195"/>
      <c r="O214" s="195"/>
      <c r="P214" s="195"/>
      <c r="Q214" s="316"/>
      <c r="R214" s="195"/>
      <c r="S214" s="316"/>
      <c r="T214" s="195" t="s">
        <v>889</v>
      </c>
      <c r="U214" s="195"/>
      <c r="V214" s="195"/>
      <c r="W214" s="195"/>
      <c r="X214" s="195"/>
      <c r="Y214" s="195"/>
      <c r="Z214" s="195"/>
      <c r="AA214" s="195"/>
      <c r="AB214" s="316"/>
      <c r="AC214" s="316"/>
      <c r="AD214" s="195"/>
      <c r="AE214" s="195"/>
      <c r="AF214" s="195"/>
      <c r="AG214" s="195"/>
    </row>
    <row r="215" spans="1:33">
      <c r="A215" s="195" t="s">
        <v>901</v>
      </c>
      <c r="B215" s="195"/>
      <c r="C215" s="195"/>
      <c r="D215" s="195"/>
      <c r="E215" s="195"/>
      <c r="F215" s="195"/>
      <c r="G215" s="195"/>
      <c r="H215" s="195"/>
      <c r="I215" s="195"/>
      <c r="J215" s="195"/>
      <c r="K215" s="195"/>
      <c r="L215" s="195"/>
      <c r="M215" s="195"/>
      <c r="N215" s="195"/>
      <c r="O215" s="195"/>
      <c r="P215" s="195"/>
      <c r="Q215" s="316"/>
      <c r="R215" s="195"/>
      <c r="S215" s="316"/>
      <c r="T215" s="195" t="s">
        <v>889</v>
      </c>
      <c r="U215" s="195"/>
      <c r="V215" s="195"/>
      <c r="W215" s="195"/>
      <c r="X215" s="195"/>
      <c r="Y215" s="195"/>
      <c r="Z215" s="195"/>
      <c r="AA215" s="195"/>
      <c r="AB215" s="316"/>
      <c r="AC215" s="316"/>
      <c r="AD215" s="195"/>
      <c r="AE215" s="195"/>
      <c r="AF215" s="195"/>
      <c r="AG215" s="195"/>
    </row>
    <row r="216" spans="1:33">
      <c r="A216" s="195" t="s">
        <v>901</v>
      </c>
      <c r="B216" s="195"/>
      <c r="C216" s="195"/>
      <c r="D216" s="195"/>
      <c r="E216" s="195"/>
      <c r="F216" s="195"/>
      <c r="G216" s="195"/>
      <c r="H216" s="195"/>
      <c r="I216" s="195"/>
      <c r="J216" s="195"/>
      <c r="K216" s="195"/>
      <c r="L216" s="195"/>
      <c r="M216" s="195"/>
      <c r="N216" s="195"/>
      <c r="O216" s="195"/>
      <c r="P216" s="195"/>
      <c r="Q216" s="316"/>
      <c r="R216" s="195"/>
      <c r="S216" s="316"/>
      <c r="T216" s="195" t="s">
        <v>889</v>
      </c>
      <c r="U216" s="195"/>
      <c r="V216" s="195"/>
      <c r="W216" s="195"/>
      <c r="X216" s="195"/>
      <c r="Y216" s="195"/>
      <c r="Z216" s="195"/>
      <c r="AA216" s="195"/>
      <c r="AB216" s="316"/>
      <c r="AC216" s="316"/>
      <c r="AD216" s="195"/>
      <c r="AE216" s="195"/>
      <c r="AF216" s="195"/>
      <c r="AG216" s="195"/>
    </row>
    <row r="217" spans="1:33">
      <c r="A217" s="195" t="s">
        <v>901</v>
      </c>
      <c r="B217" s="195"/>
      <c r="C217" s="195"/>
      <c r="D217" s="195"/>
      <c r="E217" s="195"/>
      <c r="F217" s="195"/>
      <c r="G217" s="195"/>
      <c r="H217" s="195"/>
      <c r="I217" s="195"/>
      <c r="J217" s="195"/>
      <c r="K217" s="195"/>
      <c r="L217" s="195"/>
      <c r="M217" s="195"/>
      <c r="N217" s="195"/>
      <c r="O217" s="195"/>
      <c r="P217" s="195"/>
      <c r="Q217" s="316"/>
      <c r="R217" s="195"/>
      <c r="S217" s="316"/>
      <c r="T217" s="195" t="s">
        <v>889</v>
      </c>
      <c r="U217" s="195"/>
      <c r="V217" s="195"/>
      <c r="W217" s="195"/>
      <c r="X217" s="195"/>
      <c r="Y217" s="195"/>
      <c r="Z217" s="195"/>
      <c r="AA217" s="195"/>
      <c r="AB217" s="316"/>
      <c r="AC217" s="316"/>
      <c r="AD217" s="195"/>
      <c r="AE217" s="195"/>
      <c r="AF217" s="195"/>
      <c r="AG217" s="195"/>
    </row>
    <row r="218" spans="1:33">
      <c r="A218" s="195" t="s">
        <v>901</v>
      </c>
      <c r="B218" s="195"/>
      <c r="C218" s="195"/>
      <c r="D218" s="195"/>
      <c r="E218" s="195"/>
      <c r="F218" s="195"/>
      <c r="G218" s="195"/>
      <c r="H218" s="195"/>
      <c r="I218" s="195"/>
      <c r="J218" s="195"/>
      <c r="K218" s="195"/>
      <c r="L218" s="195"/>
      <c r="M218" s="195"/>
      <c r="N218" s="195"/>
      <c r="O218" s="195"/>
      <c r="P218" s="195"/>
      <c r="Q218" s="316"/>
      <c r="R218" s="195"/>
      <c r="S218" s="316"/>
      <c r="T218" s="195" t="s">
        <v>889</v>
      </c>
      <c r="U218" s="195"/>
      <c r="V218" s="195"/>
      <c r="W218" s="195"/>
      <c r="X218" s="195"/>
      <c r="Y218" s="195"/>
      <c r="Z218" s="195"/>
      <c r="AA218" s="195"/>
      <c r="AB218" s="316"/>
      <c r="AC218" s="316"/>
      <c r="AD218" s="195"/>
      <c r="AE218" s="195"/>
      <c r="AF218" s="195"/>
      <c r="AG218" s="195"/>
    </row>
    <row r="219" spans="1:33">
      <c r="A219" s="195" t="s">
        <v>901</v>
      </c>
      <c r="B219" s="195"/>
      <c r="C219" s="195"/>
      <c r="D219" s="195"/>
      <c r="E219" s="195"/>
      <c r="F219" s="195"/>
      <c r="G219" s="195"/>
      <c r="H219" s="195"/>
      <c r="I219" s="195"/>
      <c r="J219" s="195"/>
      <c r="K219" s="195"/>
      <c r="L219" s="195"/>
      <c r="M219" s="195"/>
      <c r="N219" s="195"/>
      <c r="O219" s="195"/>
      <c r="P219" s="195"/>
      <c r="Q219" s="316"/>
      <c r="R219" s="195"/>
      <c r="S219" s="316"/>
      <c r="T219" s="195" t="s">
        <v>889</v>
      </c>
      <c r="U219" s="195"/>
      <c r="V219" s="195"/>
      <c r="W219" s="195"/>
      <c r="X219" s="195"/>
      <c r="Y219" s="195"/>
      <c r="Z219" s="195"/>
      <c r="AA219" s="195"/>
      <c r="AB219" s="316"/>
      <c r="AC219" s="316"/>
      <c r="AD219" s="195"/>
      <c r="AE219" s="195"/>
      <c r="AF219" s="195"/>
      <c r="AG219" s="195"/>
    </row>
    <row r="220" spans="1:33">
      <c r="A220" s="195" t="s">
        <v>901</v>
      </c>
      <c r="B220" s="195"/>
      <c r="C220" s="195"/>
      <c r="D220" s="195"/>
      <c r="E220" s="195"/>
      <c r="F220" s="195"/>
      <c r="G220" s="195"/>
      <c r="H220" s="195"/>
      <c r="I220" s="195"/>
      <c r="J220" s="195"/>
      <c r="K220" s="195"/>
      <c r="L220" s="195"/>
      <c r="M220" s="195"/>
      <c r="N220" s="195"/>
      <c r="O220" s="195"/>
      <c r="P220" s="195"/>
      <c r="Q220" s="316"/>
      <c r="R220" s="195"/>
      <c r="S220" s="316"/>
      <c r="T220" s="195" t="s">
        <v>889</v>
      </c>
      <c r="U220" s="195"/>
      <c r="V220" s="195"/>
      <c r="W220" s="195"/>
      <c r="X220" s="195"/>
      <c r="Y220" s="195"/>
      <c r="Z220" s="195"/>
      <c r="AA220" s="195"/>
      <c r="AB220" s="316"/>
      <c r="AC220" s="316"/>
      <c r="AD220" s="195"/>
      <c r="AE220" s="195"/>
      <c r="AF220" s="195"/>
      <c r="AG220" s="195"/>
    </row>
    <row r="221" spans="1:33">
      <c r="A221" s="195" t="s">
        <v>901</v>
      </c>
      <c r="B221" s="195"/>
      <c r="C221" s="195"/>
      <c r="D221" s="195"/>
      <c r="E221" s="195"/>
      <c r="F221" s="195"/>
      <c r="G221" s="195"/>
      <c r="H221" s="195"/>
      <c r="I221" s="195"/>
      <c r="J221" s="195"/>
      <c r="K221" s="195"/>
      <c r="L221" s="195"/>
      <c r="M221" s="195"/>
      <c r="N221" s="195"/>
      <c r="O221" s="195"/>
      <c r="P221" s="195"/>
      <c r="Q221" s="316"/>
      <c r="R221" s="195"/>
      <c r="S221" s="316"/>
      <c r="T221" s="195" t="s">
        <v>889</v>
      </c>
      <c r="U221" s="195"/>
      <c r="V221" s="195"/>
      <c r="W221" s="195"/>
      <c r="X221" s="195"/>
      <c r="Y221" s="195"/>
      <c r="Z221" s="195"/>
      <c r="AA221" s="195"/>
      <c r="AB221" s="316"/>
      <c r="AC221" s="316"/>
      <c r="AD221" s="195"/>
      <c r="AE221" s="195"/>
      <c r="AF221" s="195"/>
      <c r="AG221" s="195"/>
    </row>
    <row r="222" spans="1:33">
      <c r="A222" s="195" t="s">
        <v>901</v>
      </c>
      <c r="B222" s="195"/>
      <c r="C222" s="195"/>
      <c r="D222" s="195"/>
      <c r="E222" s="195"/>
      <c r="F222" s="195"/>
      <c r="G222" s="195"/>
      <c r="H222" s="195"/>
      <c r="I222" s="195"/>
      <c r="J222" s="195"/>
      <c r="K222" s="195"/>
      <c r="L222" s="195"/>
      <c r="M222" s="195"/>
      <c r="N222" s="195"/>
      <c r="O222" s="195"/>
      <c r="P222" s="195"/>
      <c r="Q222" s="316"/>
      <c r="R222" s="195"/>
      <c r="S222" s="316"/>
      <c r="T222" s="195" t="s">
        <v>889</v>
      </c>
      <c r="U222" s="195"/>
      <c r="V222" s="195"/>
      <c r="W222" s="195"/>
      <c r="X222" s="195"/>
      <c r="Y222" s="195"/>
      <c r="Z222" s="195"/>
      <c r="AA222" s="195"/>
      <c r="AB222" s="316"/>
      <c r="AC222" s="316"/>
      <c r="AD222" s="195"/>
      <c r="AE222" s="195"/>
      <c r="AF222" s="195"/>
      <c r="AG222" s="195"/>
    </row>
    <row r="223" spans="1:33">
      <c r="A223" s="195" t="s">
        <v>901</v>
      </c>
      <c r="B223" s="195"/>
      <c r="C223" s="195"/>
      <c r="D223" s="195"/>
      <c r="E223" s="195"/>
      <c r="F223" s="195"/>
      <c r="G223" s="195"/>
      <c r="H223" s="195"/>
      <c r="I223" s="195"/>
      <c r="J223" s="195"/>
      <c r="K223" s="195"/>
      <c r="L223" s="195"/>
      <c r="M223" s="195"/>
      <c r="N223" s="195"/>
      <c r="O223" s="195"/>
      <c r="P223" s="195"/>
      <c r="Q223" s="316"/>
      <c r="R223" s="195"/>
      <c r="S223" s="316"/>
      <c r="T223" s="195" t="s">
        <v>889</v>
      </c>
      <c r="U223" s="195"/>
      <c r="V223" s="195"/>
      <c r="W223" s="195"/>
      <c r="X223" s="195"/>
      <c r="Y223" s="195"/>
      <c r="Z223" s="195"/>
      <c r="AA223" s="195"/>
      <c r="AB223" s="316"/>
      <c r="AC223" s="316"/>
      <c r="AD223" s="195"/>
      <c r="AE223" s="195"/>
      <c r="AF223" s="195"/>
      <c r="AG223" s="195"/>
    </row>
    <row r="224" spans="1:33">
      <c r="A224" s="195" t="s">
        <v>901</v>
      </c>
      <c r="B224" s="195"/>
      <c r="C224" s="195"/>
      <c r="D224" s="195"/>
      <c r="E224" s="195"/>
      <c r="F224" s="195"/>
      <c r="G224" s="195"/>
      <c r="H224" s="195"/>
      <c r="I224" s="195"/>
      <c r="J224" s="195"/>
      <c r="K224" s="195"/>
      <c r="L224" s="195"/>
      <c r="M224" s="195"/>
      <c r="N224" s="195"/>
      <c r="O224" s="195"/>
      <c r="P224" s="195"/>
      <c r="Q224" s="316"/>
      <c r="R224" s="195"/>
      <c r="S224" s="316"/>
      <c r="T224" s="195" t="s">
        <v>889</v>
      </c>
      <c r="U224" s="195"/>
      <c r="V224" s="195"/>
      <c r="W224" s="195"/>
      <c r="X224" s="195"/>
      <c r="Y224" s="195"/>
      <c r="Z224" s="195"/>
      <c r="AA224" s="195"/>
      <c r="AB224" s="316"/>
      <c r="AC224" s="316"/>
      <c r="AD224" s="195"/>
      <c r="AE224" s="195"/>
      <c r="AF224" s="195"/>
      <c r="AG224" s="195"/>
    </row>
    <row r="225" spans="1:33">
      <c r="A225" s="195" t="s">
        <v>901</v>
      </c>
      <c r="B225" s="195"/>
      <c r="C225" s="195"/>
      <c r="D225" s="195"/>
      <c r="E225" s="195"/>
      <c r="F225" s="195"/>
      <c r="G225" s="195"/>
      <c r="H225" s="195"/>
      <c r="I225" s="195"/>
      <c r="J225" s="195"/>
      <c r="K225" s="195"/>
      <c r="L225" s="195"/>
      <c r="M225" s="195"/>
      <c r="N225" s="195"/>
      <c r="O225" s="195"/>
      <c r="P225" s="195"/>
      <c r="Q225" s="316"/>
      <c r="R225" s="195"/>
      <c r="S225" s="316"/>
      <c r="T225" s="195" t="s">
        <v>889</v>
      </c>
      <c r="U225" s="195"/>
      <c r="V225" s="195"/>
      <c r="W225" s="195"/>
      <c r="X225" s="195"/>
      <c r="Y225" s="195"/>
      <c r="Z225" s="195"/>
      <c r="AA225" s="195"/>
      <c r="AB225" s="316"/>
      <c r="AC225" s="316"/>
      <c r="AD225" s="195"/>
      <c r="AE225" s="195"/>
      <c r="AF225" s="195"/>
      <c r="AG225" s="195"/>
    </row>
    <row r="226" spans="1:33">
      <c r="A226" s="195" t="s">
        <v>901</v>
      </c>
      <c r="B226" s="195"/>
      <c r="C226" s="195"/>
      <c r="D226" s="195"/>
      <c r="E226" s="195"/>
      <c r="F226" s="195"/>
      <c r="G226" s="195"/>
      <c r="H226" s="195"/>
      <c r="I226" s="195"/>
      <c r="J226" s="195"/>
      <c r="K226" s="195"/>
      <c r="L226" s="195"/>
      <c r="M226" s="195"/>
      <c r="N226" s="195"/>
      <c r="O226" s="195"/>
      <c r="P226" s="195"/>
      <c r="Q226" s="316"/>
      <c r="R226" s="195"/>
      <c r="S226" s="316"/>
      <c r="T226" s="195" t="s">
        <v>889</v>
      </c>
      <c r="U226" s="195"/>
      <c r="V226" s="195"/>
      <c r="W226" s="195"/>
      <c r="X226" s="195"/>
      <c r="Y226" s="195"/>
      <c r="Z226" s="195"/>
      <c r="AA226" s="195"/>
      <c r="AB226" s="316"/>
      <c r="AC226" s="316"/>
      <c r="AD226" s="195"/>
      <c r="AE226" s="195"/>
      <c r="AF226" s="195"/>
      <c r="AG226" s="195"/>
    </row>
    <row r="227" spans="1:33">
      <c r="A227" s="195" t="s">
        <v>901</v>
      </c>
      <c r="B227" s="195"/>
      <c r="C227" s="195"/>
      <c r="D227" s="195"/>
      <c r="E227" s="195"/>
      <c r="F227" s="195"/>
      <c r="G227" s="195"/>
      <c r="H227" s="195"/>
      <c r="I227" s="195"/>
      <c r="J227" s="195"/>
      <c r="K227" s="195"/>
      <c r="L227" s="195"/>
      <c r="M227" s="195"/>
      <c r="N227" s="195"/>
      <c r="O227" s="195"/>
      <c r="P227" s="195"/>
      <c r="Q227" s="316"/>
      <c r="R227" s="195"/>
      <c r="S227" s="316"/>
      <c r="T227" s="195" t="s">
        <v>889</v>
      </c>
      <c r="U227" s="195"/>
      <c r="V227" s="195"/>
      <c r="W227" s="195"/>
      <c r="X227" s="195"/>
      <c r="Y227" s="195"/>
      <c r="Z227" s="195"/>
      <c r="AA227" s="195"/>
      <c r="AB227" s="316"/>
      <c r="AC227" s="316"/>
      <c r="AD227" s="195"/>
      <c r="AE227" s="195"/>
      <c r="AF227" s="195"/>
      <c r="AG227" s="195"/>
    </row>
    <row r="228" spans="1:33">
      <c r="A228" s="195" t="s">
        <v>901</v>
      </c>
      <c r="B228" s="195"/>
      <c r="C228" s="195"/>
      <c r="D228" s="195"/>
      <c r="E228" s="195"/>
      <c r="F228" s="195"/>
      <c r="G228" s="195"/>
      <c r="H228" s="195"/>
      <c r="I228" s="195"/>
      <c r="J228" s="195"/>
      <c r="K228" s="195"/>
      <c r="L228" s="195"/>
      <c r="M228" s="195"/>
      <c r="N228" s="195"/>
      <c r="O228" s="195"/>
      <c r="P228" s="195"/>
      <c r="Q228" s="316"/>
      <c r="R228" s="195"/>
      <c r="S228" s="316"/>
      <c r="T228" s="195" t="s">
        <v>889</v>
      </c>
      <c r="U228" s="195"/>
      <c r="V228" s="195"/>
      <c r="W228" s="195"/>
      <c r="X228" s="195"/>
      <c r="Y228" s="195"/>
      <c r="Z228" s="195"/>
      <c r="AA228" s="195"/>
      <c r="AB228" s="316"/>
      <c r="AC228" s="316"/>
      <c r="AD228" s="195"/>
      <c r="AE228" s="195"/>
      <c r="AF228" s="195"/>
      <c r="AG228" s="195"/>
    </row>
    <row r="229" spans="1:33">
      <c r="A229" s="195" t="s">
        <v>901</v>
      </c>
      <c r="B229" s="195"/>
      <c r="C229" s="195"/>
      <c r="D229" s="195"/>
      <c r="E229" s="195"/>
      <c r="F229" s="195"/>
      <c r="G229" s="195"/>
      <c r="H229" s="195"/>
      <c r="I229" s="195"/>
      <c r="J229" s="195"/>
      <c r="K229" s="195"/>
      <c r="L229" s="195"/>
      <c r="M229" s="195"/>
      <c r="N229" s="195"/>
      <c r="O229" s="195"/>
      <c r="P229" s="195"/>
      <c r="Q229" s="316"/>
      <c r="R229" s="195"/>
      <c r="S229" s="316"/>
      <c r="T229" s="195" t="s">
        <v>889</v>
      </c>
      <c r="U229" s="195"/>
      <c r="V229" s="195"/>
      <c r="W229" s="195"/>
      <c r="X229" s="195"/>
      <c r="Y229" s="195"/>
      <c r="Z229" s="195"/>
      <c r="AA229" s="195"/>
      <c r="AB229" s="316"/>
      <c r="AC229" s="316"/>
      <c r="AD229" s="195"/>
      <c r="AE229" s="195"/>
      <c r="AF229" s="195"/>
      <c r="AG229" s="195"/>
    </row>
    <row r="230" spans="1:33">
      <c r="A230" s="195" t="s">
        <v>901</v>
      </c>
      <c r="B230" s="195"/>
      <c r="C230" s="195"/>
      <c r="D230" s="195"/>
      <c r="E230" s="195"/>
      <c r="F230" s="195"/>
      <c r="G230" s="195"/>
      <c r="H230" s="195"/>
      <c r="I230" s="195"/>
      <c r="J230" s="195"/>
      <c r="K230" s="195"/>
      <c r="L230" s="195"/>
      <c r="M230" s="195"/>
      <c r="N230" s="195"/>
      <c r="O230" s="195"/>
      <c r="P230" s="195"/>
      <c r="Q230" s="316"/>
      <c r="R230" s="195"/>
      <c r="S230" s="316"/>
      <c r="T230" s="195" t="s">
        <v>889</v>
      </c>
      <c r="U230" s="195"/>
      <c r="V230" s="195"/>
      <c r="W230" s="195"/>
      <c r="X230" s="195"/>
      <c r="Y230" s="195"/>
      <c r="Z230" s="195"/>
      <c r="AA230" s="195"/>
      <c r="AB230" s="316"/>
      <c r="AC230" s="316"/>
      <c r="AD230" s="195"/>
      <c r="AE230" s="195"/>
      <c r="AF230" s="195"/>
      <c r="AG230" s="195"/>
    </row>
    <row r="231" spans="1:33">
      <c r="A231" s="195" t="s">
        <v>901</v>
      </c>
      <c r="B231" s="195"/>
      <c r="C231" s="195"/>
      <c r="D231" s="195"/>
      <c r="E231" s="195"/>
      <c r="F231" s="195"/>
      <c r="G231" s="195"/>
      <c r="H231" s="195"/>
      <c r="I231" s="195"/>
      <c r="J231" s="195"/>
      <c r="K231" s="195"/>
      <c r="L231" s="195"/>
      <c r="M231" s="195"/>
      <c r="N231" s="195"/>
      <c r="O231" s="195"/>
      <c r="P231" s="195"/>
      <c r="Q231" s="316"/>
      <c r="R231" s="195"/>
      <c r="S231" s="316"/>
      <c r="T231" s="195" t="s">
        <v>889</v>
      </c>
      <c r="U231" s="195"/>
      <c r="V231" s="195"/>
      <c r="W231" s="195"/>
      <c r="X231" s="195"/>
      <c r="Y231" s="195"/>
      <c r="Z231" s="195"/>
      <c r="AA231" s="195"/>
      <c r="AB231" s="316"/>
      <c r="AC231" s="316"/>
      <c r="AD231" s="195"/>
      <c r="AE231" s="195"/>
      <c r="AF231" s="195"/>
      <c r="AG231" s="195"/>
    </row>
    <row r="232" spans="1:33">
      <c r="A232" s="195" t="s">
        <v>901</v>
      </c>
      <c r="B232" s="195"/>
      <c r="C232" s="195"/>
      <c r="D232" s="195"/>
      <c r="E232" s="195"/>
      <c r="F232" s="195"/>
      <c r="G232" s="195"/>
      <c r="H232" s="195"/>
      <c r="I232" s="195"/>
      <c r="J232" s="195"/>
      <c r="K232" s="195"/>
      <c r="L232" s="195"/>
      <c r="M232" s="195"/>
      <c r="N232" s="195"/>
      <c r="O232" s="195"/>
      <c r="P232" s="195"/>
      <c r="Q232" s="316"/>
      <c r="R232" s="195"/>
      <c r="S232" s="316"/>
      <c r="T232" s="195" t="s">
        <v>889</v>
      </c>
      <c r="U232" s="195"/>
      <c r="V232" s="195"/>
      <c r="W232" s="195"/>
      <c r="X232" s="195"/>
      <c r="Y232" s="195"/>
      <c r="Z232" s="195"/>
      <c r="AA232" s="195"/>
      <c r="AB232" s="316"/>
      <c r="AC232" s="316"/>
      <c r="AD232" s="195"/>
      <c r="AE232" s="195"/>
      <c r="AF232" s="195"/>
      <c r="AG232" s="195"/>
    </row>
    <row r="233" spans="1:33">
      <c r="A233" s="195" t="s">
        <v>901</v>
      </c>
      <c r="B233" s="195"/>
      <c r="C233" s="195"/>
      <c r="D233" s="195"/>
      <c r="E233" s="195"/>
      <c r="F233" s="195"/>
      <c r="G233" s="195"/>
      <c r="H233" s="195"/>
      <c r="I233" s="195"/>
      <c r="J233" s="195"/>
      <c r="K233" s="195"/>
      <c r="L233" s="195"/>
      <c r="M233" s="195"/>
      <c r="N233" s="195"/>
      <c r="O233" s="195"/>
      <c r="P233" s="195"/>
      <c r="Q233" s="316"/>
      <c r="R233" s="195"/>
      <c r="S233" s="316"/>
      <c r="T233" s="195" t="s">
        <v>889</v>
      </c>
      <c r="U233" s="195"/>
      <c r="V233" s="195"/>
      <c r="W233" s="195"/>
      <c r="X233" s="195"/>
      <c r="Y233" s="195"/>
      <c r="Z233" s="195"/>
      <c r="AA233" s="195"/>
      <c r="AB233" s="316"/>
      <c r="AC233" s="316"/>
      <c r="AD233" s="195"/>
      <c r="AE233" s="195"/>
      <c r="AF233" s="195"/>
      <c r="AG233" s="195"/>
    </row>
    <row r="234" spans="1:33">
      <c r="A234" s="195" t="s">
        <v>901</v>
      </c>
      <c r="B234" s="195"/>
      <c r="C234" s="195"/>
      <c r="D234" s="195"/>
      <c r="E234" s="195"/>
      <c r="F234" s="195"/>
      <c r="G234" s="195"/>
      <c r="H234" s="195"/>
      <c r="I234" s="195"/>
      <c r="J234" s="195"/>
      <c r="K234" s="195"/>
      <c r="L234" s="195"/>
      <c r="M234" s="195"/>
      <c r="N234" s="195"/>
      <c r="O234" s="195"/>
      <c r="P234" s="195"/>
      <c r="Q234" s="316"/>
      <c r="R234" s="195"/>
      <c r="S234" s="316"/>
      <c r="T234" s="195" t="s">
        <v>889</v>
      </c>
      <c r="U234" s="195"/>
      <c r="V234" s="195"/>
      <c r="W234" s="195"/>
      <c r="X234" s="195"/>
      <c r="Y234" s="195"/>
      <c r="Z234" s="195"/>
      <c r="AA234" s="195"/>
      <c r="AB234" s="316"/>
      <c r="AC234" s="316"/>
      <c r="AD234" s="195"/>
      <c r="AE234" s="195"/>
      <c r="AF234" s="195"/>
      <c r="AG234" s="195"/>
    </row>
    <row r="235" spans="1:33">
      <c r="A235" s="195" t="s">
        <v>901</v>
      </c>
      <c r="B235" s="195"/>
      <c r="C235" s="195"/>
      <c r="D235" s="195"/>
      <c r="E235" s="195"/>
      <c r="F235" s="195"/>
      <c r="G235" s="195"/>
      <c r="H235" s="195"/>
      <c r="I235" s="195"/>
      <c r="J235" s="195"/>
      <c r="K235" s="195"/>
      <c r="L235" s="195"/>
      <c r="M235" s="195"/>
      <c r="N235" s="195"/>
      <c r="O235" s="195"/>
      <c r="P235" s="195"/>
      <c r="Q235" s="316"/>
      <c r="R235" s="195"/>
      <c r="S235" s="316"/>
      <c r="T235" s="195" t="s">
        <v>889</v>
      </c>
      <c r="U235" s="195"/>
      <c r="V235" s="195"/>
      <c r="W235" s="195"/>
      <c r="X235" s="195"/>
      <c r="Y235" s="195"/>
      <c r="Z235" s="195"/>
      <c r="AA235" s="195"/>
      <c r="AB235" s="316"/>
      <c r="AC235" s="316"/>
      <c r="AD235" s="195"/>
      <c r="AE235" s="195"/>
      <c r="AF235" s="195"/>
      <c r="AG235" s="195"/>
    </row>
    <row r="236" spans="1:33">
      <c r="A236" s="195" t="s">
        <v>901</v>
      </c>
      <c r="B236" s="195"/>
      <c r="C236" s="195"/>
      <c r="D236" s="195"/>
      <c r="E236" s="195"/>
      <c r="F236" s="195"/>
      <c r="G236" s="195"/>
      <c r="H236" s="195"/>
      <c r="I236" s="195"/>
      <c r="J236" s="195"/>
      <c r="K236" s="195"/>
      <c r="L236" s="195"/>
      <c r="M236" s="195"/>
      <c r="N236" s="195"/>
      <c r="O236" s="195"/>
      <c r="P236" s="195"/>
      <c r="Q236" s="316"/>
      <c r="R236" s="195"/>
      <c r="S236" s="316"/>
      <c r="T236" s="195" t="s">
        <v>889</v>
      </c>
      <c r="U236" s="195"/>
      <c r="V236" s="195"/>
      <c r="W236" s="195"/>
      <c r="X236" s="195"/>
      <c r="Y236" s="195"/>
      <c r="Z236" s="195"/>
      <c r="AA236" s="195"/>
      <c r="AB236" s="316"/>
      <c r="AC236" s="316"/>
      <c r="AD236" s="195"/>
      <c r="AE236" s="195"/>
      <c r="AF236" s="195"/>
      <c r="AG236" s="195"/>
    </row>
    <row r="237" spans="1:33">
      <c r="A237" s="195" t="s">
        <v>901</v>
      </c>
      <c r="B237" s="195"/>
      <c r="C237" s="195"/>
      <c r="D237" s="195"/>
      <c r="E237" s="195"/>
      <c r="F237" s="195"/>
      <c r="G237" s="195"/>
      <c r="H237" s="195"/>
      <c r="I237" s="195"/>
      <c r="J237" s="195"/>
      <c r="K237" s="195"/>
      <c r="L237" s="195"/>
      <c r="M237" s="195"/>
      <c r="N237" s="195"/>
      <c r="O237" s="195"/>
      <c r="P237" s="195"/>
      <c r="Q237" s="316"/>
      <c r="R237" s="195"/>
      <c r="S237" s="316"/>
      <c r="T237" s="195" t="s">
        <v>889</v>
      </c>
      <c r="U237" s="195"/>
      <c r="V237" s="195"/>
      <c r="W237" s="195"/>
      <c r="X237" s="195"/>
      <c r="Y237" s="195"/>
      <c r="Z237" s="195"/>
      <c r="AA237" s="195"/>
      <c r="AB237" s="316"/>
      <c r="AC237" s="316"/>
      <c r="AD237" s="195"/>
      <c r="AE237" s="195"/>
      <c r="AF237" s="195"/>
      <c r="AG237" s="195"/>
    </row>
    <row r="238" spans="1:33">
      <c r="A238" s="195" t="s">
        <v>901</v>
      </c>
      <c r="B238" s="195"/>
      <c r="C238" s="195"/>
      <c r="D238" s="195"/>
      <c r="E238" s="195"/>
      <c r="F238" s="195"/>
      <c r="G238" s="195"/>
      <c r="H238" s="195"/>
      <c r="I238" s="195"/>
      <c r="J238" s="195"/>
      <c r="K238" s="195"/>
      <c r="L238" s="195"/>
      <c r="M238" s="195"/>
      <c r="N238" s="195"/>
      <c r="O238" s="195"/>
      <c r="P238" s="195"/>
      <c r="Q238" s="316"/>
      <c r="R238" s="195"/>
      <c r="S238" s="316"/>
      <c r="T238" s="195" t="s">
        <v>889</v>
      </c>
      <c r="U238" s="195"/>
      <c r="V238" s="195"/>
      <c r="W238" s="195"/>
      <c r="X238" s="195"/>
      <c r="Y238" s="195"/>
      <c r="Z238" s="195"/>
      <c r="AA238" s="195"/>
      <c r="AB238" s="316"/>
      <c r="AC238" s="316"/>
      <c r="AD238" s="195"/>
      <c r="AE238" s="195"/>
      <c r="AF238" s="195"/>
      <c r="AG238" s="195"/>
    </row>
    <row r="239" spans="1:33">
      <c r="A239" s="195" t="s">
        <v>901</v>
      </c>
      <c r="B239" s="195"/>
      <c r="C239" s="195"/>
      <c r="D239" s="195"/>
      <c r="E239" s="195"/>
      <c r="F239" s="195"/>
      <c r="G239" s="195"/>
      <c r="H239" s="195"/>
      <c r="I239" s="195"/>
      <c r="J239" s="195"/>
      <c r="K239" s="195"/>
      <c r="L239" s="195"/>
      <c r="M239" s="195"/>
      <c r="N239" s="195"/>
      <c r="O239" s="195"/>
      <c r="P239" s="195"/>
      <c r="Q239" s="316"/>
      <c r="R239" s="195"/>
      <c r="S239" s="316"/>
      <c r="T239" s="195" t="s">
        <v>889</v>
      </c>
      <c r="U239" s="195"/>
      <c r="V239" s="195"/>
      <c r="W239" s="195"/>
      <c r="X239" s="195"/>
      <c r="Y239" s="195"/>
      <c r="Z239" s="195"/>
      <c r="AA239" s="195"/>
      <c r="AB239" s="316"/>
      <c r="AC239" s="316"/>
      <c r="AD239" s="195"/>
      <c r="AE239" s="195"/>
      <c r="AF239" s="195"/>
      <c r="AG239" s="195"/>
    </row>
    <row r="240" spans="1:33">
      <c r="A240" s="195" t="s">
        <v>901</v>
      </c>
      <c r="B240" s="195"/>
      <c r="C240" s="195"/>
      <c r="D240" s="195"/>
      <c r="E240" s="195"/>
      <c r="F240" s="195"/>
      <c r="G240" s="195"/>
      <c r="H240" s="195"/>
      <c r="I240" s="195"/>
      <c r="J240" s="195"/>
      <c r="K240" s="195"/>
      <c r="L240" s="195"/>
      <c r="M240" s="195"/>
      <c r="N240" s="195"/>
      <c r="O240" s="195"/>
      <c r="P240" s="195"/>
      <c r="Q240" s="316"/>
      <c r="R240" s="195"/>
      <c r="S240" s="316"/>
      <c r="T240" s="195" t="s">
        <v>889</v>
      </c>
      <c r="U240" s="195"/>
      <c r="V240" s="195"/>
      <c r="W240" s="195"/>
      <c r="X240" s="195"/>
      <c r="Y240" s="195"/>
      <c r="Z240" s="195"/>
      <c r="AA240" s="195"/>
      <c r="AB240" s="316"/>
      <c r="AC240" s="316"/>
      <c r="AD240" s="195"/>
      <c r="AE240" s="195"/>
      <c r="AF240" s="195"/>
      <c r="AG240" s="195"/>
    </row>
    <row r="241" spans="1:33">
      <c r="A241" s="195" t="s">
        <v>901</v>
      </c>
      <c r="B241" s="195"/>
      <c r="C241" s="195"/>
      <c r="D241" s="195"/>
      <c r="E241" s="195"/>
      <c r="F241" s="195"/>
      <c r="G241" s="195"/>
      <c r="H241" s="195"/>
      <c r="I241" s="195"/>
      <c r="J241" s="195"/>
      <c r="K241" s="195"/>
      <c r="L241" s="195"/>
      <c r="M241" s="195"/>
      <c r="N241" s="195"/>
      <c r="O241" s="195"/>
      <c r="P241" s="195"/>
      <c r="Q241" s="316"/>
      <c r="R241" s="195"/>
      <c r="S241" s="316"/>
      <c r="T241" s="195" t="s">
        <v>889</v>
      </c>
      <c r="U241" s="195"/>
      <c r="V241" s="195"/>
      <c r="W241" s="195"/>
      <c r="X241" s="195"/>
      <c r="Y241" s="195"/>
      <c r="Z241" s="195"/>
      <c r="AA241" s="195"/>
      <c r="AB241" s="316"/>
      <c r="AC241" s="316"/>
      <c r="AD241" s="195"/>
      <c r="AE241" s="195"/>
      <c r="AF241" s="195"/>
      <c r="AG241" s="195"/>
    </row>
    <row r="242" spans="1:33">
      <c r="A242" s="195" t="s">
        <v>901</v>
      </c>
      <c r="B242" s="195"/>
      <c r="C242" s="195"/>
      <c r="D242" s="195"/>
      <c r="E242" s="195"/>
      <c r="F242" s="195"/>
      <c r="G242" s="195"/>
      <c r="H242" s="195"/>
      <c r="I242" s="195"/>
      <c r="J242" s="195"/>
      <c r="K242" s="195"/>
      <c r="L242" s="195"/>
      <c r="M242" s="195"/>
      <c r="N242" s="195"/>
      <c r="O242" s="195"/>
      <c r="P242" s="195"/>
      <c r="Q242" s="316"/>
      <c r="R242" s="195"/>
      <c r="S242" s="316"/>
      <c r="T242" s="195" t="s">
        <v>889</v>
      </c>
      <c r="U242" s="195"/>
      <c r="V242" s="195"/>
      <c r="W242" s="195"/>
      <c r="X242" s="195"/>
      <c r="Y242" s="195"/>
      <c r="Z242" s="195"/>
      <c r="AA242" s="195"/>
      <c r="AB242" s="316"/>
      <c r="AC242" s="316"/>
      <c r="AD242" s="195"/>
      <c r="AE242" s="195"/>
      <c r="AF242" s="195"/>
      <c r="AG242" s="195"/>
    </row>
    <row r="243" spans="1:33">
      <c r="A243" s="195" t="s">
        <v>901</v>
      </c>
      <c r="B243" s="195"/>
      <c r="C243" s="195"/>
      <c r="D243" s="195"/>
      <c r="E243" s="195"/>
      <c r="F243" s="195"/>
      <c r="G243" s="195"/>
      <c r="H243" s="195"/>
      <c r="I243" s="195"/>
      <c r="J243" s="195"/>
      <c r="K243" s="195"/>
      <c r="L243" s="195"/>
      <c r="M243" s="195"/>
      <c r="N243" s="195"/>
      <c r="O243" s="195"/>
      <c r="P243" s="195"/>
      <c r="Q243" s="316"/>
      <c r="R243" s="195"/>
      <c r="S243" s="316"/>
      <c r="T243" s="195" t="s">
        <v>889</v>
      </c>
      <c r="U243" s="195"/>
      <c r="V243" s="195"/>
      <c r="W243" s="195"/>
      <c r="X243" s="195"/>
      <c r="Y243" s="195"/>
      <c r="Z243" s="195"/>
      <c r="AA243" s="195"/>
      <c r="AB243" s="316"/>
      <c r="AC243" s="316"/>
      <c r="AD243" s="195"/>
      <c r="AE243" s="195"/>
      <c r="AF243" s="195"/>
      <c r="AG243" s="195"/>
    </row>
    <row r="244" spans="1:33">
      <c r="A244" s="195" t="s">
        <v>901</v>
      </c>
      <c r="B244" s="195"/>
      <c r="C244" s="195"/>
      <c r="D244" s="195"/>
      <c r="E244" s="195"/>
      <c r="F244" s="195"/>
      <c r="G244" s="195"/>
      <c r="H244" s="195"/>
      <c r="I244" s="195"/>
      <c r="J244" s="195"/>
      <c r="K244" s="195"/>
      <c r="L244" s="195"/>
      <c r="M244" s="195"/>
      <c r="N244" s="195"/>
      <c r="O244" s="195"/>
      <c r="P244" s="195"/>
      <c r="Q244" s="316"/>
      <c r="R244" s="195"/>
      <c r="S244" s="316"/>
      <c r="T244" s="195" t="s">
        <v>889</v>
      </c>
      <c r="U244" s="195"/>
      <c r="V244" s="195"/>
      <c r="W244" s="195"/>
      <c r="X244" s="195"/>
      <c r="Y244" s="195"/>
      <c r="Z244" s="195"/>
      <c r="AA244" s="195"/>
      <c r="AB244" s="316"/>
      <c r="AC244" s="316"/>
      <c r="AD244" s="195"/>
      <c r="AE244" s="195"/>
      <c r="AF244" s="195"/>
      <c r="AG244" s="195"/>
    </row>
    <row r="245" spans="1:33">
      <c r="A245" s="195" t="s">
        <v>901</v>
      </c>
      <c r="B245" s="195"/>
      <c r="C245" s="195"/>
      <c r="D245" s="195"/>
      <c r="E245" s="195"/>
      <c r="F245" s="195"/>
      <c r="G245" s="195"/>
      <c r="H245" s="195"/>
      <c r="I245" s="195"/>
      <c r="J245" s="195"/>
      <c r="K245" s="195"/>
      <c r="L245" s="195"/>
      <c r="M245" s="195"/>
      <c r="N245" s="195"/>
      <c r="O245" s="195"/>
      <c r="P245" s="195"/>
      <c r="Q245" s="316"/>
      <c r="R245" s="195"/>
      <c r="S245" s="316"/>
      <c r="T245" s="195" t="s">
        <v>889</v>
      </c>
      <c r="U245" s="195"/>
      <c r="V245" s="195"/>
      <c r="W245" s="195"/>
      <c r="X245" s="195"/>
      <c r="Y245" s="195"/>
      <c r="Z245" s="195"/>
      <c r="AA245" s="195"/>
      <c r="AB245" s="316"/>
      <c r="AC245" s="316"/>
      <c r="AD245" s="195"/>
      <c r="AE245" s="195"/>
      <c r="AF245" s="195"/>
      <c r="AG245" s="195"/>
    </row>
    <row r="246" spans="1:33">
      <c r="A246" s="195" t="s">
        <v>901</v>
      </c>
      <c r="B246" s="195"/>
      <c r="C246" s="195"/>
      <c r="D246" s="195"/>
      <c r="E246" s="195"/>
      <c r="F246" s="195"/>
      <c r="G246" s="195"/>
      <c r="H246" s="195"/>
      <c r="I246" s="195"/>
      <c r="J246" s="195"/>
      <c r="K246" s="195"/>
      <c r="L246" s="195"/>
      <c r="M246" s="195"/>
      <c r="N246" s="195"/>
      <c r="O246" s="195"/>
      <c r="P246" s="195"/>
      <c r="Q246" s="316"/>
      <c r="R246" s="195"/>
      <c r="S246" s="316"/>
      <c r="T246" s="195" t="s">
        <v>889</v>
      </c>
      <c r="U246" s="195"/>
      <c r="V246" s="195"/>
      <c r="W246" s="195"/>
      <c r="X246" s="195"/>
      <c r="Y246" s="195"/>
      <c r="Z246" s="195"/>
      <c r="AA246" s="195"/>
      <c r="AB246" s="316"/>
      <c r="AC246" s="316"/>
      <c r="AD246" s="195"/>
      <c r="AE246" s="195"/>
      <c r="AF246" s="195"/>
      <c r="AG246" s="195"/>
    </row>
    <row r="247" spans="1:33">
      <c r="A247" s="195" t="s">
        <v>901</v>
      </c>
      <c r="B247" s="195"/>
      <c r="C247" s="195"/>
      <c r="D247" s="195"/>
      <c r="E247" s="195"/>
      <c r="F247" s="195"/>
      <c r="G247" s="195"/>
      <c r="H247" s="195"/>
      <c r="I247" s="195"/>
      <c r="J247" s="195"/>
      <c r="K247" s="195"/>
      <c r="L247" s="195"/>
      <c r="M247" s="195"/>
      <c r="N247" s="195"/>
      <c r="O247" s="195"/>
      <c r="P247" s="195"/>
      <c r="Q247" s="316"/>
      <c r="R247" s="195"/>
      <c r="S247" s="316"/>
      <c r="T247" s="195" t="s">
        <v>889</v>
      </c>
      <c r="U247" s="195"/>
      <c r="V247" s="195"/>
      <c r="W247" s="195"/>
      <c r="X247" s="195"/>
      <c r="Y247" s="195"/>
      <c r="Z247" s="195"/>
      <c r="AA247" s="195"/>
      <c r="AB247" s="316"/>
      <c r="AC247" s="316"/>
      <c r="AD247" s="195"/>
      <c r="AE247" s="195"/>
      <c r="AF247" s="195"/>
      <c r="AG247" s="195"/>
    </row>
    <row r="248" spans="1:33">
      <c r="A248" s="195" t="s">
        <v>901</v>
      </c>
      <c r="B248" s="195"/>
      <c r="C248" s="195"/>
      <c r="D248" s="195"/>
      <c r="E248" s="195"/>
      <c r="F248" s="195"/>
      <c r="G248" s="195"/>
      <c r="H248" s="195"/>
      <c r="I248" s="195"/>
      <c r="J248" s="195"/>
      <c r="K248" s="195"/>
      <c r="L248" s="195"/>
      <c r="M248" s="195"/>
      <c r="N248" s="195"/>
      <c r="O248" s="195"/>
      <c r="P248" s="195"/>
      <c r="Q248" s="316"/>
      <c r="R248" s="195"/>
      <c r="S248" s="316"/>
      <c r="T248" s="195" t="s">
        <v>889</v>
      </c>
      <c r="U248" s="195"/>
      <c r="V248" s="195"/>
      <c r="W248" s="195"/>
      <c r="X248" s="195"/>
      <c r="Y248" s="195"/>
      <c r="Z248" s="195"/>
      <c r="AA248" s="195"/>
      <c r="AB248" s="316"/>
      <c r="AC248" s="316"/>
      <c r="AD248" s="195"/>
      <c r="AE248" s="195"/>
      <c r="AF248" s="195"/>
      <c r="AG248" s="195"/>
    </row>
    <row r="249" spans="1:33">
      <c r="A249" s="195" t="s">
        <v>901</v>
      </c>
      <c r="B249" s="195"/>
      <c r="C249" s="195"/>
      <c r="D249" s="195"/>
      <c r="E249" s="195"/>
      <c r="F249" s="195"/>
      <c r="G249" s="195"/>
      <c r="H249" s="195"/>
      <c r="I249" s="195"/>
      <c r="J249" s="195"/>
      <c r="K249" s="195"/>
      <c r="L249" s="195"/>
      <c r="M249" s="195"/>
      <c r="N249" s="195"/>
      <c r="O249" s="195"/>
      <c r="P249" s="195"/>
      <c r="Q249" s="316"/>
      <c r="R249" s="195"/>
      <c r="S249" s="316"/>
      <c r="T249" s="195" t="s">
        <v>889</v>
      </c>
      <c r="U249" s="195"/>
      <c r="V249" s="195"/>
      <c r="W249" s="195"/>
      <c r="X249" s="195"/>
      <c r="Y249" s="195"/>
      <c r="Z249" s="195"/>
      <c r="AA249" s="195"/>
      <c r="AB249" s="316"/>
      <c r="AC249" s="316"/>
      <c r="AD249" s="195"/>
      <c r="AE249" s="195"/>
      <c r="AF249" s="195"/>
      <c r="AG249" s="195"/>
    </row>
    <row r="250" spans="1:33">
      <c r="A250" s="195" t="s">
        <v>901</v>
      </c>
      <c r="B250" s="195"/>
      <c r="C250" s="195"/>
      <c r="D250" s="195"/>
      <c r="E250" s="195"/>
      <c r="F250" s="195"/>
      <c r="G250" s="195"/>
      <c r="H250" s="195"/>
      <c r="I250" s="195"/>
      <c r="J250" s="195"/>
      <c r="K250" s="195"/>
      <c r="L250" s="195"/>
      <c r="M250" s="195"/>
      <c r="N250" s="195"/>
      <c r="O250" s="195"/>
      <c r="P250" s="195"/>
      <c r="Q250" s="316"/>
      <c r="R250" s="195"/>
      <c r="S250" s="316"/>
      <c r="T250" s="195" t="s">
        <v>889</v>
      </c>
      <c r="U250" s="195"/>
      <c r="V250" s="195"/>
      <c r="W250" s="195"/>
      <c r="X250" s="195"/>
      <c r="Y250" s="195"/>
      <c r="Z250" s="195"/>
      <c r="AA250" s="195"/>
      <c r="AB250" s="316"/>
      <c r="AC250" s="316"/>
      <c r="AD250" s="195"/>
      <c r="AE250" s="195"/>
      <c r="AF250" s="195"/>
      <c r="AG250" s="195"/>
    </row>
    <row r="251" spans="1:33">
      <c r="A251" s="195" t="s">
        <v>901</v>
      </c>
      <c r="B251" s="195"/>
      <c r="C251" s="195"/>
      <c r="D251" s="195"/>
      <c r="E251" s="195"/>
      <c r="F251" s="195"/>
      <c r="G251" s="195"/>
      <c r="H251" s="195"/>
      <c r="I251" s="195"/>
      <c r="J251" s="195"/>
      <c r="K251" s="195"/>
      <c r="L251" s="195"/>
      <c r="M251" s="195"/>
      <c r="N251" s="195"/>
      <c r="O251" s="195"/>
      <c r="P251" s="195"/>
      <c r="Q251" s="316"/>
      <c r="R251" s="195"/>
      <c r="S251" s="316"/>
      <c r="T251" s="195" t="s">
        <v>889</v>
      </c>
      <c r="U251" s="195"/>
      <c r="V251" s="195"/>
      <c r="W251" s="195"/>
      <c r="X251" s="195"/>
      <c r="Y251" s="195"/>
      <c r="Z251" s="195"/>
      <c r="AA251" s="195"/>
      <c r="AB251" s="316"/>
      <c r="AC251" s="316"/>
      <c r="AD251" s="195"/>
      <c r="AE251" s="195"/>
      <c r="AF251" s="195"/>
      <c r="AG251" s="195"/>
    </row>
    <row r="252" spans="1:33">
      <c r="A252" s="195" t="s">
        <v>901</v>
      </c>
      <c r="B252" s="195"/>
      <c r="C252" s="195"/>
      <c r="D252" s="195"/>
      <c r="E252" s="195"/>
      <c r="F252" s="195"/>
      <c r="G252" s="195"/>
      <c r="H252" s="195"/>
      <c r="I252" s="195"/>
      <c r="J252" s="195"/>
      <c r="K252" s="195"/>
      <c r="L252" s="195"/>
      <c r="M252" s="195"/>
      <c r="N252" s="195"/>
      <c r="O252" s="195"/>
      <c r="P252" s="195"/>
      <c r="Q252" s="316"/>
      <c r="R252" s="195"/>
      <c r="S252" s="316"/>
      <c r="T252" s="195" t="s">
        <v>889</v>
      </c>
      <c r="U252" s="195"/>
      <c r="V252" s="195"/>
      <c r="W252" s="195"/>
      <c r="X252" s="195"/>
      <c r="Y252" s="195"/>
      <c r="Z252" s="195"/>
      <c r="AA252" s="195"/>
      <c r="AB252" s="316"/>
      <c r="AC252" s="316"/>
      <c r="AD252" s="195"/>
      <c r="AE252" s="195"/>
      <c r="AF252" s="195"/>
      <c r="AG252" s="195"/>
    </row>
    <row r="253" spans="1:33">
      <c r="A253" s="195" t="s">
        <v>901</v>
      </c>
      <c r="B253" s="195"/>
      <c r="C253" s="195"/>
      <c r="D253" s="195"/>
      <c r="E253" s="195"/>
      <c r="F253" s="195"/>
      <c r="G253" s="195"/>
      <c r="H253" s="195"/>
      <c r="I253" s="195"/>
      <c r="J253" s="195"/>
      <c r="K253" s="195"/>
      <c r="L253" s="195"/>
      <c r="M253" s="195"/>
      <c r="N253" s="195"/>
      <c r="O253" s="195"/>
      <c r="P253" s="195"/>
      <c r="Q253" s="316"/>
      <c r="R253" s="195"/>
      <c r="S253" s="316"/>
      <c r="T253" s="195" t="s">
        <v>889</v>
      </c>
      <c r="U253" s="195"/>
      <c r="V253" s="195"/>
      <c r="W253" s="195"/>
      <c r="X253" s="195"/>
      <c r="Y253" s="195"/>
      <c r="Z253" s="195"/>
      <c r="AA253" s="195"/>
      <c r="AB253" s="316"/>
      <c r="AC253" s="316"/>
      <c r="AD253" s="195"/>
      <c r="AE253" s="195"/>
      <c r="AF253" s="195"/>
      <c r="AG253" s="195"/>
    </row>
    <row r="254" spans="1:33">
      <c r="A254" s="195" t="s">
        <v>901</v>
      </c>
      <c r="B254" s="195"/>
      <c r="C254" s="195"/>
      <c r="D254" s="195"/>
      <c r="E254" s="195"/>
      <c r="F254" s="195"/>
      <c r="G254" s="195"/>
      <c r="H254" s="195"/>
      <c r="I254" s="195"/>
      <c r="J254" s="195"/>
      <c r="K254" s="195"/>
      <c r="L254" s="195"/>
      <c r="M254" s="195"/>
      <c r="N254" s="195"/>
      <c r="O254" s="195"/>
      <c r="P254" s="195"/>
      <c r="Q254" s="316"/>
      <c r="R254" s="195"/>
      <c r="S254" s="316"/>
      <c r="T254" s="195" t="s">
        <v>889</v>
      </c>
      <c r="U254" s="195"/>
      <c r="V254" s="195"/>
      <c r="W254" s="195"/>
      <c r="X254" s="195"/>
      <c r="Y254" s="195"/>
      <c r="Z254" s="195"/>
      <c r="AA254" s="195"/>
      <c r="AB254" s="316"/>
      <c r="AC254" s="316"/>
      <c r="AD254" s="195"/>
      <c r="AE254" s="195"/>
      <c r="AF254" s="195"/>
      <c r="AG254" s="195"/>
    </row>
    <row r="255" spans="1:33">
      <c r="A255" s="195" t="s">
        <v>901</v>
      </c>
      <c r="B255" s="195"/>
      <c r="C255" s="195"/>
      <c r="D255" s="195"/>
      <c r="E255" s="195"/>
      <c r="F255" s="195"/>
      <c r="G255" s="195"/>
      <c r="H255" s="195"/>
      <c r="I255" s="195"/>
      <c r="J255" s="195"/>
      <c r="K255" s="195"/>
      <c r="L255" s="195"/>
      <c r="M255" s="195"/>
      <c r="N255" s="195"/>
      <c r="O255" s="195"/>
      <c r="P255" s="195"/>
      <c r="Q255" s="316"/>
      <c r="R255" s="195"/>
      <c r="S255" s="316"/>
      <c r="T255" s="195" t="s">
        <v>889</v>
      </c>
      <c r="U255" s="195"/>
      <c r="V255" s="195"/>
      <c r="W255" s="195"/>
      <c r="X255" s="195"/>
      <c r="Y255" s="195"/>
      <c r="Z255" s="195"/>
      <c r="AA255" s="195"/>
      <c r="AB255" s="316"/>
      <c r="AC255" s="316"/>
      <c r="AD255" s="195"/>
      <c r="AE255" s="195"/>
      <c r="AF255" s="195"/>
      <c r="AG255" s="195"/>
    </row>
    <row r="256" spans="1:33">
      <c r="A256" s="195" t="s">
        <v>901</v>
      </c>
      <c r="B256" s="195"/>
      <c r="C256" s="195"/>
      <c r="D256" s="195"/>
      <c r="E256" s="195"/>
      <c r="F256" s="195"/>
      <c r="G256" s="195"/>
      <c r="H256" s="195"/>
      <c r="I256" s="195"/>
      <c r="J256" s="195"/>
      <c r="K256" s="195"/>
      <c r="L256" s="195"/>
      <c r="M256" s="195"/>
      <c r="N256" s="195"/>
      <c r="O256" s="195"/>
      <c r="P256" s="195"/>
      <c r="Q256" s="316"/>
      <c r="R256" s="195"/>
      <c r="S256" s="316"/>
      <c r="T256" s="195" t="s">
        <v>889</v>
      </c>
      <c r="U256" s="195"/>
      <c r="V256" s="195"/>
      <c r="W256" s="195"/>
      <c r="X256" s="195"/>
      <c r="Y256" s="195"/>
      <c r="Z256" s="195"/>
      <c r="AA256" s="195"/>
      <c r="AB256" s="316"/>
      <c r="AC256" s="316"/>
      <c r="AD256" s="195"/>
      <c r="AE256" s="195"/>
      <c r="AF256" s="195"/>
      <c r="AG256" s="195"/>
    </row>
    <row r="257" spans="1:33">
      <c r="A257" s="195" t="s">
        <v>901</v>
      </c>
      <c r="B257" s="195"/>
      <c r="C257" s="195"/>
      <c r="D257" s="195"/>
      <c r="E257" s="195"/>
      <c r="F257" s="195"/>
      <c r="G257" s="195"/>
      <c r="H257" s="195"/>
      <c r="I257" s="195"/>
      <c r="J257" s="195"/>
      <c r="K257" s="195"/>
      <c r="L257" s="195"/>
      <c r="M257" s="195"/>
      <c r="N257" s="195"/>
      <c r="O257" s="195"/>
      <c r="P257" s="195"/>
      <c r="Q257" s="316"/>
      <c r="R257" s="195"/>
      <c r="S257" s="316"/>
      <c r="T257" s="195" t="s">
        <v>889</v>
      </c>
      <c r="U257" s="195"/>
      <c r="V257" s="195"/>
      <c r="W257" s="195"/>
      <c r="X257" s="195"/>
      <c r="Y257" s="195"/>
      <c r="Z257" s="195"/>
      <c r="AA257" s="195"/>
      <c r="AB257" s="316"/>
      <c r="AC257" s="316"/>
      <c r="AD257" s="195"/>
      <c r="AE257" s="195"/>
      <c r="AF257" s="195"/>
      <c r="AG257" s="195"/>
    </row>
    <row r="258" spans="1:33">
      <c r="A258" s="195" t="s">
        <v>901</v>
      </c>
      <c r="B258" s="195"/>
      <c r="C258" s="195"/>
      <c r="D258" s="195"/>
      <c r="E258" s="195"/>
      <c r="F258" s="195"/>
      <c r="G258" s="195"/>
      <c r="H258" s="195"/>
      <c r="I258" s="195"/>
      <c r="J258" s="195"/>
      <c r="K258" s="195"/>
      <c r="L258" s="195"/>
      <c r="M258" s="195"/>
      <c r="N258" s="195"/>
      <c r="O258" s="195"/>
      <c r="P258" s="195"/>
      <c r="Q258" s="316"/>
      <c r="R258" s="195"/>
      <c r="S258" s="316"/>
      <c r="T258" s="195" t="s">
        <v>889</v>
      </c>
      <c r="U258" s="195"/>
      <c r="V258" s="195"/>
      <c r="W258" s="195"/>
      <c r="X258" s="195"/>
      <c r="Y258" s="195"/>
      <c r="Z258" s="195"/>
      <c r="AA258" s="195"/>
      <c r="AB258" s="316"/>
      <c r="AC258" s="316"/>
      <c r="AD258" s="195"/>
      <c r="AE258" s="195"/>
      <c r="AF258" s="195"/>
      <c r="AG258" s="195"/>
    </row>
    <row r="259" spans="1:33">
      <c r="A259" s="195" t="s">
        <v>901</v>
      </c>
      <c r="B259" s="195"/>
      <c r="C259" s="195"/>
      <c r="D259" s="195"/>
      <c r="E259" s="195"/>
      <c r="F259" s="195"/>
      <c r="G259" s="195"/>
      <c r="H259" s="195"/>
      <c r="I259" s="195"/>
      <c r="J259" s="195"/>
      <c r="K259" s="195"/>
      <c r="L259" s="195"/>
      <c r="M259" s="195"/>
      <c r="N259" s="195"/>
      <c r="O259" s="195"/>
      <c r="P259" s="195"/>
      <c r="Q259" s="316"/>
      <c r="R259" s="195"/>
      <c r="S259" s="316"/>
      <c r="T259" s="195" t="s">
        <v>889</v>
      </c>
      <c r="U259" s="195"/>
      <c r="V259" s="195"/>
      <c r="W259" s="195"/>
      <c r="X259" s="195"/>
      <c r="Y259" s="195"/>
      <c r="Z259" s="195"/>
      <c r="AA259" s="195"/>
      <c r="AB259" s="316"/>
      <c r="AC259" s="316"/>
      <c r="AD259" s="195"/>
      <c r="AE259" s="195"/>
      <c r="AF259" s="195"/>
      <c r="AG259" s="195"/>
    </row>
    <row r="260" spans="1:33">
      <c r="A260" s="195" t="s">
        <v>901</v>
      </c>
      <c r="B260" s="195"/>
      <c r="C260" s="195"/>
      <c r="D260" s="195"/>
      <c r="E260" s="195"/>
      <c r="F260" s="195"/>
      <c r="G260" s="195"/>
      <c r="H260" s="195"/>
      <c r="I260" s="195"/>
      <c r="J260" s="195"/>
      <c r="K260" s="195"/>
      <c r="L260" s="195"/>
      <c r="M260" s="195"/>
      <c r="N260" s="195"/>
      <c r="O260" s="195"/>
      <c r="P260" s="195"/>
      <c r="Q260" s="316"/>
      <c r="R260" s="195"/>
      <c r="S260" s="316"/>
      <c r="T260" s="195" t="s">
        <v>889</v>
      </c>
      <c r="U260" s="195"/>
      <c r="V260" s="195"/>
      <c r="W260" s="195"/>
      <c r="X260" s="195"/>
      <c r="Y260" s="195"/>
      <c r="Z260" s="195"/>
      <c r="AA260" s="195"/>
      <c r="AB260" s="316"/>
      <c r="AC260" s="316"/>
      <c r="AD260" s="195"/>
      <c r="AE260" s="195"/>
      <c r="AF260" s="195"/>
      <c r="AG260" s="195"/>
    </row>
    <row r="261" spans="1:33">
      <c r="A261" s="195" t="s">
        <v>901</v>
      </c>
      <c r="B261" s="195"/>
      <c r="C261" s="195"/>
      <c r="D261" s="195"/>
      <c r="E261" s="195"/>
      <c r="F261" s="195"/>
      <c r="G261" s="195"/>
      <c r="H261" s="195"/>
      <c r="I261" s="195"/>
      <c r="J261" s="195"/>
      <c r="K261" s="195"/>
      <c r="L261" s="195"/>
      <c r="M261" s="195"/>
      <c r="N261" s="195"/>
      <c r="O261" s="195"/>
      <c r="P261" s="195"/>
      <c r="Q261" s="316"/>
      <c r="R261" s="195"/>
      <c r="S261" s="316"/>
      <c r="T261" s="195" t="s">
        <v>889</v>
      </c>
      <c r="U261" s="195"/>
      <c r="V261" s="195"/>
      <c r="W261" s="195"/>
      <c r="X261" s="195"/>
      <c r="Y261" s="195"/>
      <c r="Z261" s="195"/>
      <c r="AA261" s="195"/>
      <c r="AB261" s="316"/>
      <c r="AC261" s="316"/>
      <c r="AD261" s="195"/>
      <c r="AE261" s="195"/>
      <c r="AF261" s="195"/>
      <c r="AG261" s="195"/>
    </row>
    <row r="262" spans="1:33">
      <c r="A262" s="195" t="s">
        <v>901</v>
      </c>
      <c r="B262" s="195"/>
      <c r="C262" s="195"/>
      <c r="D262" s="195"/>
      <c r="E262" s="195"/>
      <c r="F262" s="195"/>
      <c r="G262" s="195"/>
      <c r="H262" s="195"/>
      <c r="I262" s="195"/>
      <c r="J262" s="195"/>
      <c r="K262" s="195"/>
      <c r="L262" s="195"/>
      <c r="M262" s="195"/>
      <c r="N262" s="195"/>
      <c r="O262" s="195"/>
      <c r="P262" s="195"/>
      <c r="Q262" s="316"/>
      <c r="R262" s="195"/>
      <c r="S262" s="316"/>
      <c r="T262" s="195" t="s">
        <v>889</v>
      </c>
      <c r="U262" s="195"/>
      <c r="V262" s="195"/>
      <c r="W262" s="195"/>
      <c r="X262" s="195"/>
      <c r="Y262" s="195"/>
      <c r="Z262" s="195"/>
      <c r="AA262" s="195"/>
      <c r="AB262" s="316"/>
      <c r="AC262" s="316"/>
      <c r="AD262" s="195"/>
      <c r="AE262" s="195"/>
      <c r="AF262" s="195"/>
      <c r="AG262" s="195"/>
    </row>
    <row r="263" spans="1:33">
      <c r="A263" s="195" t="s">
        <v>901</v>
      </c>
      <c r="B263" s="195"/>
      <c r="C263" s="195"/>
      <c r="D263" s="195"/>
      <c r="E263" s="195"/>
      <c r="F263" s="195"/>
      <c r="G263" s="195"/>
      <c r="H263" s="195"/>
      <c r="I263" s="195"/>
      <c r="J263" s="195"/>
      <c r="K263" s="195"/>
      <c r="L263" s="195"/>
      <c r="M263" s="195"/>
      <c r="N263" s="195"/>
      <c r="O263" s="195"/>
      <c r="P263" s="195"/>
      <c r="Q263" s="316"/>
      <c r="R263" s="195"/>
      <c r="S263" s="316"/>
      <c r="T263" s="195" t="s">
        <v>889</v>
      </c>
      <c r="U263" s="195"/>
      <c r="V263" s="195"/>
      <c r="W263" s="195"/>
      <c r="X263" s="195"/>
      <c r="Y263" s="195"/>
      <c r="Z263" s="195"/>
      <c r="AA263" s="195"/>
      <c r="AB263" s="316"/>
      <c r="AC263" s="316"/>
      <c r="AD263" s="195"/>
      <c r="AE263" s="195"/>
      <c r="AF263" s="195"/>
      <c r="AG263" s="195"/>
    </row>
    <row r="264" spans="1:33">
      <c r="A264" s="195" t="s">
        <v>901</v>
      </c>
      <c r="B264" s="195"/>
      <c r="C264" s="195"/>
      <c r="D264" s="195"/>
      <c r="E264" s="195"/>
      <c r="F264" s="195"/>
      <c r="G264" s="195"/>
      <c r="H264" s="195"/>
      <c r="I264" s="195"/>
      <c r="J264" s="195"/>
      <c r="K264" s="195"/>
      <c r="L264" s="195"/>
      <c r="M264" s="195"/>
      <c r="N264" s="195"/>
      <c r="O264" s="195"/>
      <c r="P264" s="195"/>
      <c r="Q264" s="316"/>
      <c r="R264" s="195"/>
      <c r="S264" s="316"/>
      <c r="T264" s="195" t="s">
        <v>889</v>
      </c>
      <c r="U264" s="195"/>
      <c r="V264" s="195"/>
      <c r="W264" s="195"/>
      <c r="X264" s="195"/>
      <c r="Y264" s="195"/>
      <c r="Z264" s="195"/>
      <c r="AA264" s="195"/>
      <c r="AB264" s="316"/>
      <c r="AC264" s="316"/>
      <c r="AD264" s="195"/>
      <c r="AE264" s="195"/>
      <c r="AF264" s="195"/>
      <c r="AG264" s="195"/>
    </row>
    <row r="265" spans="1:33">
      <c r="A265" s="195" t="s">
        <v>901</v>
      </c>
      <c r="B265" s="195"/>
      <c r="C265" s="195"/>
      <c r="D265" s="195"/>
      <c r="E265" s="195"/>
      <c r="F265" s="195"/>
      <c r="G265" s="195"/>
      <c r="H265" s="195"/>
      <c r="I265" s="195"/>
      <c r="J265" s="195"/>
      <c r="K265" s="195"/>
      <c r="L265" s="195"/>
      <c r="M265" s="195"/>
      <c r="N265" s="195"/>
      <c r="O265" s="195"/>
      <c r="P265" s="195"/>
      <c r="Q265" s="316"/>
      <c r="R265" s="195"/>
      <c r="S265" s="316"/>
      <c r="T265" s="195" t="s">
        <v>889</v>
      </c>
      <c r="U265" s="195"/>
      <c r="V265" s="195"/>
      <c r="W265" s="195"/>
      <c r="X265" s="195"/>
      <c r="Y265" s="195"/>
      <c r="Z265" s="195"/>
      <c r="AA265" s="195"/>
      <c r="AB265" s="316"/>
      <c r="AC265" s="316"/>
      <c r="AD265" s="195"/>
      <c r="AE265" s="195"/>
      <c r="AF265" s="195"/>
      <c r="AG265" s="195"/>
    </row>
    <row r="266" spans="1:33">
      <c r="A266" s="195" t="s">
        <v>901</v>
      </c>
      <c r="B266" s="195"/>
      <c r="C266" s="195"/>
      <c r="D266" s="195"/>
      <c r="E266" s="195"/>
      <c r="F266" s="195"/>
      <c r="G266" s="195"/>
      <c r="H266" s="195"/>
      <c r="I266" s="195"/>
      <c r="J266" s="195"/>
      <c r="K266" s="195"/>
      <c r="L266" s="195"/>
      <c r="M266" s="195"/>
      <c r="N266" s="195"/>
      <c r="O266" s="195"/>
      <c r="P266" s="195"/>
      <c r="Q266" s="316"/>
      <c r="R266" s="195"/>
      <c r="S266" s="316"/>
      <c r="T266" s="195" t="s">
        <v>889</v>
      </c>
      <c r="U266" s="195"/>
      <c r="V266" s="195"/>
      <c r="W266" s="195"/>
      <c r="X266" s="195"/>
      <c r="Y266" s="195"/>
      <c r="Z266" s="195"/>
      <c r="AA266" s="195"/>
      <c r="AB266" s="316"/>
      <c r="AC266" s="316"/>
      <c r="AD266" s="195"/>
      <c r="AE266" s="195"/>
      <c r="AF266" s="195"/>
      <c r="AG266" s="195"/>
    </row>
    <row r="267" spans="1:33">
      <c r="A267" s="195" t="s">
        <v>901</v>
      </c>
      <c r="B267" s="195"/>
      <c r="C267" s="195"/>
      <c r="D267" s="195"/>
      <c r="E267" s="195"/>
      <c r="F267" s="195"/>
      <c r="G267" s="195"/>
      <c r="H267" s="195"/>
      <c r="I267" s="195"/>
      <c r="J267" s="195"/>
      <c r="K267" s="195"/>
      <c r="L267" s="195"/>
      <c r="M267" s="195"/>
      <c r="N267" s="195"/>
      <c r="O267" s="195"/>
      <c r="P267" s="195"/>
      <c r="Q267" s="316"/>
      <c r="R267" s="195"/>
      <c r="S267" s="316"/>
      <c r="T267" s="195" t="s">
        <v>889</v>
      </c>
      <c r="U267" s="195"/>
      <c r="V267" s="195"/>
      <c r="W267" s="195"/>
      <c r="X267" s="195"/>
      <c r="Y267" s="195"/>
      <c r="Z267" s="195"/>
      <c r="AA267" s="195"/>
      <c r="AB267" s="316"/>
      <c r="AC267" s="316"/>
      <c r="AD267" s="195"/>
      <c r="AE267" s="195"/>
      <c r="AF267" s="195"/>
      <c r="AG267" s="195"/>
    </row>
    <row r="268" spans="1:33">
      <c r="A268" s="195" t="s">
        <v>901</v>
      </c>
      <c r="B268" s="195"/>
      <c r="C268" s="195"/>
      <c r="D268" s="195"/>
      <c r="E268" s="195"/>
      <c r="F268" s="195"/>
      <c r="G268" s="195"/>
      <c r="H268" s="195"/>
      <c r="I268" s="195"/>
      <c r="J268" s="195"/>
      <c r="K268" s="195"/>
      <c r="L268" s="195"/>
      <c r="M268" s="195"/>
      <c r="N268" s="195"/>
      <c r="O268" s="195"/>
      <c r="P268" s="195"/>
      <c r="Q268" s="316"/>
      <c r="R268" s="195"/>
      <c r="S268" s="316"/>
      <c r="T268" s="195" t="s">
        <v>889</v>
      </c>
      <c r="U268" s="195"/>
      <c r="V268" s="195"/>
      <c r="W268" s="195"/>
      <c r="X268" s="195"/>
      <c r="Y268" s="195"/>
      <c r="Z268" s="195"/>
      <c r="AA268" s="195"/>
      <c r="AB268" s="316"/>
      <c r="AC268" s="316"/>
      <c r="AD268" s="195"/>
      <c r="AE268" s="195"/>
      <c r="AF268" s="195"/>
      <c r="AG268" s="195"/>
    </row>
    <row r="269" spans="1:33">
      <c r="A269" s="195" t="s">
        <v>901</v>
      </c>
      <c r="B269" s="195"/>
      <c r="C269" s="195"/>
      <c r="D269" s="195"/>
      <c r="E269" s="195"/>
      <c r="F269" s="195"/>
      <c r="G269" s="195"/>
      <c r="H269" s="195"/>
      <c r="I269" s="195"/>
      <c r="J269" s="195"/>
      <c r="K269" s="195"/>
      <c r="L269" s="195"/>
      <c r="M269" s="195"/>
      <c r="N269" s="195"/>
      <c r="O269" s="195"/>
      <c r="P269" s="195"/>
      <c r="Q269" s="316"/>
      <c r="R269" s="195"/>
      <c r="S269" s="316"/>
      <c r="T269" s="195" t="s">
        <v>889</v>
      </c>
      <c r="U269" s="195"/>
      <c r="V269" s="195"/>
      <c r="W269" s="195"/>
      <c r="X269" s="195"/>
      <c r="Y269" s="195"/>
      <c r="Z269" s="195"/>
      <c r="AA269" s="195"/>
      <c r="AB269" s="316"/>
      <c r="AC269" s="316"/>
      <c r="AD269" s="195"/>
      <c r="AE269" s="195"/>
      <c r="AF269" s="195"/>
      <c r="AG269" s="195"/>
    </row>
    <row r="270" spans="1:33">
      <c r="A270" s="195" t="s">
        <v>901</v>
      </c>
      <c r="B270" s="195"/>
      <c r="C270" s="195"/>
      <c r="D270" s="195"/>
      <c r="E270" s="195"/>
      <c r="F270" s="195"/>
      <c r="G270" s="195"/>
      <c r="H270" s="195"/>
      <c r="I270" s="195"/>
      <c r="J270" s="195"/>
      <c r="K270" s="195"/>
      <c r="L270" s="195"/>
      <c r="M270" s="195"/>
      <c r="N270" s="195"/>
      <c r="O270" s="195"/>
      <c r="P270" s="195"/>
      <c r="Q270" s="316"/>
      <c r="R270" s="195"/>
      <c r="S270" s="316"/>
      <c r="T270" s="195" t="s">
        <v>889</v>
      </c>
      <c r="U270" s="195"/>
      <c r="V270" s="195"/>
      <c r="W270" s="195"/>
      <c r="X270" s="195"/>
      <c r="Y270" s="195"/>
      <c r="Z270" s="195"/>
      <c r="AA270" s="195"/>
      <c r="AB270" s="316"/>
      <c r="AC270" s="316"/>
      <c r="AD270" s="195"/>
      <c r="AE270" s="195"/>
      <c r="AF270" s="195"/>
      <c r="AG270" s="195"/>
    </row>
    <row r="271" spans="1:33">
      <c r="A271" s="195" t="s">
        <v>901</v>
      </c>
      <c r="B271" s="195"/>
      <c r="C271" s="195"/>
      <c r="D271" s="195"/>
      <c r="E271" s="195"/>
      <c r="F271" s="195"/>
      <c r="G271" s="195"/>
      <c r="H271" s="195"/>
      <c r="I271" s="195"/>
      <c r="J271" s="195"/>
      <c r="K271" s="195"/>
      <c r="L271" s="195"/>
      <c r="M271" s="195"/>
      <c r="N271" s="195"/>
      <c r="O271" s="195"/>
      <c r="P271" s="195"/>
      <c r="Q271" s="316"/>
      <c r="R271" s="195"/>
      <c r="S271" s="316"/>
      <c r="T271" s="195" t="s">
        <v>889</v>
      </c>
      <c r="U271" s="195"/>
      <c r="V271" s="195"/>
      <c r="W271" s="195"/>
      <c r="X271" s="195"/>
      <c r="Y271" s="195"/>
      <c r="Z271" s="195"/>
      <c r="AA271" s="195"/>
      <c r="AB271" s="316"/>
      <c r="AC271" s="316"/>
      <c r="AD271" s="195"/>
      <c r="AE271" s="195"/>
      <c r="AF271" s="195"/>
      <c r="AG271" s="195"/>
    </row>
    <row r="272" spans="1:33">
      <c r="A272" s="195" t="s">
        <v>901</v>
      </c>
      <c r="B272" s="195"/>
      <c r="C272" s="195"/>
      <c r="D272" s="195"/>
      <c r="E272" s="195"/>
      <c r="F272" s="195"/>
      <c r="G272" s="195"/>
      <c r="H272" s="195"/>
      <c r="I272" s="195"/>
      <c r="J272" s="195"/>
      <c r="K272" s="195"/>
      <c r="L272" s="195"/>
      <c r="M272" s="195"/>
      <c r="N272" s="195"/>
      <c r="O272" s="195"/>
      <c r="P272" s="195"/>
      <c r="Q272" s="316"/>
      <c r="R272" s="195"/>
      <c r="S272" s="316"/>
      <c r="T272" s="195" t="s">
        <v>889</v>
      </c>
      <c r="U272" s="195"/>
      <c r="V272" s="195"/>
      <c r="W272" s="195"/>
      <c r="X272" s="195"/>
      <c r="Y272" s="195"/>
      <c r="Z272" s="195"/>
      <c r="AA272" s="195"/>
      <c r="AB272" s="316"/>
      <c r="AC272" s="316"/>
      <c r="AD272" s="195"/>
      <c r="AE272" s="195"/>
      <c r="AF272" s="195"/>
      <c r="AG272" s="195"/>
    </row>
    <row r="273" spans="1:33">
      <c r="A273" s="195" t="s">
        <v>901</v>
      </c>
      <c r="B273" s="195"/>
      <c r="C273" s="195"/>
      <c r="D273" s="195"/>
      <c r="E273" s="195"/>
      <c r="F273" s="195"/>
      <c r="G273" s="195"/>
      <c r="H273" s="195"/>
      <c r="I273" s="195"/>
      <c r="J273" s="195"/>
      <c r="K273" s="195"/>
      <c r="L273" s="195"/>
      <c r="M273" s="195"/>
      <c r="N273" s="195"/>
      <c r="O273" s="195"/>
      <c r="P273" s="195"/>
      <c r="Q273" s="316"/>
      <c r="R273" s="195"/>
      <c r="S273" s="316"/>
      <c r="T273" s="195" t="s">
        <v>889</v>
      </c>
      <c r="U273" s="195"/>
      <c r="V273" s="195"/>
      <c r="W273" s="195"/>
      <c r="X273" s="195"/>
      <c r="Y273" s="195"/>
      <c r="Z273" s="195"/>
      <c r="AA273" s="195"/>
      <c r="AB273" s="316"/>
      <c r="AC273" s="316"/>
      <c r="AD273" s="195"/>
      <c r="AE273" s="195"/>
      <c r="AF273" s="195"/>
      <c r="AG273" s="195"/>
    </row>
    <row r="274" spans="1:33">
      <c r="A274" s="195" t="s">
        <v>901</v>
      </c>
      <c r="B274" s="195"/>
      <c r="C274" s="195"/>
      <c r="D274" s="195"/>
      <c r="E274" s="195"/>
      <c r="F274" s="195"/>
      <c r="G274" s="195"/>
      <c r="H274" s="195"/>
      <c r="I274" s="195"/>
      <c r="J274" s="195"/>
      <c r="K274" s="195"/>
      <c r="L274" s="195"/>
      <c r="M274" s="195"/>
      <c r="N274" s="195"/>
      <c r="O274" s="195"/>
      <c r="P274" s="195"/>
      <c r="Q274" s="316"/>
      <c r="R274" s="195"/>
      <c r="S274" s="316"/>
      <c r="T274" s="195" t="s">
        <v>889</v>
      </c>
      <c r="U274" s="195"/>
      <c r="V274" s="195"/>
      <c r="W274" s="195"/>
      <c r="X274" s="195"/>
      <c r="Y274" s="195"/>
      <c r="Z274" s="195"/>
      <c r="AA274" s="195"/>
      <c r="AB274" s="316"/>
      <c r="AC274" s="316"/>
      <c r="AD274" s="195"/>
      <c r="AE274" s="195"/>
      <c r="AF274" s="195"/>
      <c r="AG274" s="195"/>
    </row>
    <row r="275" spans="1:33">
      <c r="A275" s="195" t="s">
        <v>901</v>
      </c>
      <c r="B275" s="195"/>
      <c r="C275" s="195"/>
      <c r="D275" s="195"/>
      <c r="E275" s="195"/>
      <c r="F275" s="195"/>
      <c r="G275" s="195"/>
      <c r="H275" s="195"/>
      <c r="I275" s="195"/>
      <c r="J275" s="195"/>
      <c r="K275" s="195"/>
      <c r="L275" s="195"/>
      <c r="M275" s="195"/>
      <c r="N275" s="195"/>
      <c r="O275" s="195"/>
      <c r="P275" s="195"/>
      <c r="Q275" s="316"/>
      <c r="R275" s="195"/>
      <c r="S275" s="316"/>
      <c r="T275" s="195" t="s">
        <v>889</v>
      </c>
      <c r="U275" s="195"/>
      <c r="V275" s="195"/>
      <c r="W275" s="195"/>
      <c r="X275" s="195"/>
      <c r="Y275" s="195"/>
      <c r="Z275" s="195"/>
      <c r="AA275" s="195"/>
      <c r="AB275" s="316"/>
      <c r="AC275" s="316"/>
      <c r="AD275" s="195"/>
      <c r="AE275" s="195"/>
      <c r="AF275" s="195"/>
      <c r="AG275" s="195"/>
    </row>
    <row r="276" spans="1:33">
      <c r="A276" s="195" t="s">
        <v>901</v>
      </c>
      <c r="B276" s="195"/>
      <c r="C276" s="195"/>
      <c r="D276" s="195"/>
      <c r="E276" s="195"/>
      <c r="F276" s="195"/>
      <c r="G276" s="195"/>
      <c r="H276" s="195"/>
      <c r="I276" s="195"/>
      <c r="J276" s="195"/>
      <c r="K276" s="195"/>
      <c r="L276" s="195"/>
      <c r="M276" s="195"/>
      <c r="N276" s="195"/>
      <c r="O276" s="195"/>
      <c r="P276" s="195"/>
      <c r="Q276" s="316"/>
      <c r="R276" s="195"/>
      <c r="S276" s="316"/>
      <c r="T276" s="195" t="s">
        <v>889</v>
      </c>
      <c r="U276" s="195"/>
      <c r="V276" s="195"/>
      <c r="W276" s="195"/>
      <c r="X276" s="195"/>
      <c r="Y276" s="195"/>
      <c r="Z276" s="195"/>
      <c r="AA276" s="195"/>
      <c r="AB276" s="316"/>
      <c r="AC276" s="316"/>
      <c r="AD276" s="195"/>
      <c r="AE276" s="195"/>
      <c r="AF276" s="195"/>
      <c r="AG276" s="195"/>
    </row>
    <row r="277" spans="1:33">
      <c r="A277" s="195" t="s">
        <v>901</v>
      </c>
      <c r="B277" s="195"/>
      <c r="C277" s="195"/>
      <c r="D277" s="195"/>
      <c r="E277" s="195"/>
      <c r="F277" s="195"/>
      <c r="G277" s="195"/>
      <c r="H277" s="195"/>
      <c r="I277" s="195"/>
      <c r="J277" s="195"/>
      <c r="K277" s="195"/>
      <c r="L277" s="195"/>
      <c r="M277" s="195"/>
      <c r="N277" s="195"/>
      <c r="O277" s="195"/>
      <c r="P277" s="195"/>
      <c r="Q277" s="316"/>
      <c r="R277" s="195"/>
      <c r="S277" s="316"/>
      <c r="T277" s="195" t="s">
        <v>889</v>
      </c>
      <c r="U277" s="195"/>
      <c r="V277" s="195"/>
      <c r="W277" s="195"/>
      <c r="X277" s="195"/>
      <c r="Y277" s="195"/>
      <c r="Z277" s="195"/>
      <c r="AA277" s="195"/>
      <c r="AB277" s="316"/>
      <c r="AC277" s="316"/>
      <c r="AD277" s="195"/>
      <c r="AE277" s="195"/>
      <c r="AF277" s="195"/>
      <c r="AG277" s="195"/>
    </row>
    <row r="278" spans="1:33">
      <c r="A278" s="195" t="s">
        <v>901</v>
      </c>
      <c r="B278" s="195"/>
      <c r="C278" s="195"/>
      <c r="D278" s="195"/>
      <c r="E278" s="195"/>
      <c r="F278" s="195"/>
      <c r="G278" s="195"/>
      <c r="H278" s="195"/>
      <c r="I278" s="195"/>
      <c r="J278" s="195"/>
      <c r="K278" s="195"/>
      <c r="L278" s="195"/>
      <c r="M278" s="195"/>
      <c r="N278" s="195"/>
      <c r="O278" s="195"/>
      <c r="P278" s="195"/>
      <c r="Q278" s="316"/>
      <c r="R278" s="195"/>
      <c r="S278" s="316"/>
      <c r="T278" s="195" t="s">
        <v>889</v>
      </c>
      <c r="U278" s="195"/>
      <c r="V278" s="195"/>
      <c r="W278" s="195"/>
      <c r="X278" s="195"/>
      <c r="Y278" s="195"/>
      <c r="Z278" s="195"/>
      <c r="AA278" s="195"/>
      <c r="AB278" s="316"/>
      <c r="AC278" s="316"/>
      <c r="AD278" s="195"/>
      <c r="AE278" s="195"/>
      <c r="AF278" s="195"/>
      <c r="AG278" s="195"/>
    </row>
    <row r="279" spans="1:33">
      <c r="A279" s="195" t="s">
        <v>901</v>
      </c>
      <c r="B279" s="195"/>
      <c r="C279" s="195"/>
      <c r="D279" s="195"/>
      <c r="E279" s="195"/>
      <c r="F279" s="195"/>
      <c r="G279" s="195"/>
      <c r="H279" s="195"/>
      <c r="I279" s="195"/>
      <c r="J279" s="195"/>
      <c r="K279" s="195"/>
      <c r="L279" s="195"/>
      <c r="M279" s="195"/>
      <c r="N279" s="195"/>
      <c r="O279" s="195"/>
      <c r="P279" s="195"/>
      <c r="Q279" s="316"/>
      <c r="R279" s="195"/>
      <c r="S279" s="316"/>
      <c r="T279" s="195" t="s">
        <v>889</v>
      </c>
      <c r="U279" s="195"/>
      <c r="V279" s="195"/>
      <c r="W279" s="195"/>
      <c r="X279" s="195"/>
      <c r="Y279" s="195"/>
      <c r="Z279" s="195"/>
      <c r="AA279" s="195"/>
      <c r="AB279" s="316"/>
      <c r="AC279" s="316"/>
      <c r="AD279" s="195"/>
      <c r="AE279" s="195"/>
      <c r="AF279" s="195"/>
      <c r="AG279" s="195"/>
    </row>
    <row r="280" spans="1:33">
      <c r="A280" s="195" t="s">
        <v>901</v>
      </c>
      <c r="B280" s="195"/>
      <c r="C280" s="195"/>
      <c r="D280" s="195"/>
      <c r="E280" s="195"/>
      <c r="F280" s="195"/>
      <c r="G280" s="195"/>
      <c r="H280" s="195"/>
      <c r="I280" s="195"/>
      <c r="J280" s="195"/>
      <c r="K280" s="195"/>
      <c r="L280" s="195"/>
      <c r="M280" s="195"/>
      <c r="N280" s="195"/>
      <c r="O280" s="195"/>
      <c r="P280" s="195"/>
      <c r="Q280" s="316"/>
      <c r="R280" s="195"/>
      <c r="S280" s="316"/>
      <c r="T280" s="195" t="s">
        <v>889</v>
      </c>
      <c r="U280" s="195"/>
      <c r="V280" s="195"/>
      <c r="W280" s="195"/>
      <c r="X280" s="195"/>
      <c r="Y280" s="195"/>
      <c r="Z280" s="195"/>
      <c r="AA280" s="195"/>
      <c r="AB280" s="316"/>
      <c r="AC280" s="316"/>
      <c r="AD280" s="195"/>
      <c r="AE280" s="195"/>
      <c r="AF280" s="195"/>
      <c r="AG280" s="195"/>
    </row>
    <row r="281" spans="1:33">
      <c r="A281" s="195" t="s">
        <v>901</v>
      </c>
      <c r="B281" s="195"/>
      <c r="C281" s="195"/>
      <c r="D281" s="195"/>
      <c r="E281" s="195"/>
      <c r="F281" s="195"/>
      <c r="G281" s="195"/>
      <c r="H281" s="195"/>
      <c r="I281" s="195"/>
      <c r="J281" s="195"/>
      <c r="K281" s="195"/>
      <c r="L281" s="195"/>
      <c r="M281" s="195"/>
      <c r="N281" s="195"/>
      <c r="O281" s="195"/>
      <c r="P281" s="195"/>
      <c r="Q281" s="316"/>
      <c r="R281" s="195"/>
      <c r="S281" s="316"/>
      <c r="T281" s="195" t="s">
        <v>889</v>
      </c>
      <c r="U281" s="195"/>
      <c r="V281" s="195"/>
      <c r="W281" s="195"/>
      <c r="X281" s="195"/>
      <c r="Y281" s="195"/>
      <c r="Z281" s="195"/>
      <c r="AA281" s="195"/>
      <c r="AB281" s="316"/>
      <c r="AC281" s="316"/>
      <c r="AD281" s="195"/>
      <c r="AE281" s="195"/>
      <c r="AF281" s="195"/>
      <c r="AG281" s="195"/>
    </row>
    <row r="282" spans="1:33">
      <c r="A282" s="195" t="s">
        <v>901</v>
      </c>
      <c r="B282" s="195"/>
      <c r="C282" s="195"/>
      <c r="D282" s="195"/>
      <c r="E282" s="195"/>
      <c r="F282" s="195"/>
      <c r="G282" s="195"/>
      <c r="H282" s="195"/>
      <c r="I282" s="195"/>
      <c r="J282" s="195"/>
      <c r="K282" s="195"/>
      <c r="L282" s="195"/>
      <c r="M282" s="195"/>
      <c r="N282" s="195"/>
      <c r="O282" s="195"/>
      <c r="P282" s="195"/>
      <c r="Q282" s="316"/>
      <c r="R282" s="195"/>
      <c r="S282" s="316"/>
      <c r="T282" s="195" t="s">
        <v>889</v>
      </c>
      <c r="U282" s="195"/>
      <c r="V282" s="195"/>
      <c r="W282" s="195"/>
      <c r="X282" s="195"/>
      <c r="Y282" s="195"/>
      <c r="Z282" s="195"/>
      <c r="AA282" s="195"/>
      <c r="AB282" s="316"/>
      <c r="AC282" s="316"/>
      <c r="AD282" s="195"/>
      <c r="AE282" s="195"/>
      <c r="AF282" s="195"/>
      <c r="AG282" s="195"/>
    </row>
    <row r="283" spans="1:33">
      <c r="A283" s="195" t="s">
        <v>901</v>
      </c>
      <c r="B283" s="195"/>
      <c r="C283" s="195"/>
      <c r="D283" s="195"/>
      <c r="E283" s="195"/>
      <c r="F283" s="195"/>
      <c r="G283" s="195"/>
      <c r="H283" s="195"/>
      <c r="I283" s="195"/>
      <c r="J283" s="195"/>
      <c r="K283" s="195"/>
      <c r="L283" s="195"/>
      <c r="M283" s="195"/>
      <c r="N283" s="195"/>
      <c r="O283" s="195"/>
      <c r="P283" s="195"/>
      <c r="Q283" s="316"/>
      <c r="R283" s="195"/>
      <c r="S283" s="316"/>
      <c r="T283" s="195" t="s">
        <v>889</v>
      </c>
      <c r="U283" s="195"/>
      <c r="V283" s="195"/>
      <c r="W283" s="195"/>
      <c r="X283" s="195"/>
      <c r="Y283" s="195"/>
      <c r="Z283" s="195"/>
      <c r="AA283" s="195"/>
      <c r="AB283" s="316"/>
      <c r="AC283" s="316"/>
      <c r="AD283" s="195"/>
      <c r="AE283" s="195"/>
      <c r="AF283" s="195"/>
      <c r="AG283" s="195"/>
    </row>
    <row r="284" spans="1:33">
      <c r="A284" s="195" t="s">
        <v>901</v>
      </c>
      <c r="B284" s="195"/>
      <c r="C284" s="195"/>
      <c r="D284" s="195"/>
      <c r="E284" s="195"/>
      <c r="F284" s="195"/>
      <c r="G284" s="195"/>
      <c r="H284" s="195"/>
      <c r="I284" s="195"/>
      <c r="J284" s="195"/>
      <c r="K284" s="195"/>
      <c r="L284" s="195"/>
      <c r="M284" s="195"/>
      <c r="N284" s="195"/>
      <c r="O284" s="195"/>
      <c r="P284" s="195"/>
      <c r="Q284" s="316"/>
      <c r="R284" s="195"/>
      <c r="S284" s="316"/>
      <c r="T284" s="195" t="s">
        <v>889</v>
      </c>
      <c r="U284" s="195"/>
      <c r="V284" s="195"/>
      <c r="W284" s="195"/>
      <c r="X284" s="195"/>
      <c r="Y284" s="195"/>
      <c r="Z284" s="195"/>
      <c r="AA284" s="195"/>
      <c r="AB284" s="316"/>
      <c r="AC284" s="316"/>
      <c r="AD284" s="195"/>
      <c r="AE284" s="195"/>
      <c r="AF284" s="195"/>
      <c r="AG284" s="195"/>
    </row>
    <row r="285" spans="1:33">
      <c r="A285" s="195" t="s">
        <v>901</v>
      </c>
      <c r="B285" s="195"/>
      <c r="C285" s="195"/>
      <c r="D285" s="195"/>
      <c r="E285" s="195"/>
      <c r="F285" s="195"/>
      <c r="G285" s="195"/>
      <c r="H285" s="195"/>
      <c r="I285" s="195"/>
      <c r="J285" s="195"/>
      <c r="K285" s="195"/>
      <c r="L285" s="195"/>
      <c r="M285" s="195"/>
      <c r="N285" s="195"/>
      <c r="O285" s="195"/>
      <c r="P285" s="195"/>
      <c r="Q285" s="316"/>
      <c r="R285" s="195"/>
      <c r="S285" s="316"/>
      <c r="T285" s="195" t="s">
        <v>889</v>
      </c>
      <c r="U285" s="195"/>
      <c r="V285" s="195"/>
      <c r="W285" s="195"/>
      <c r="X285" s="195"/>
      <c r="Y285" s="195"/>
      <c r="Z285" s="195"/>
      <c r="AA285" s="195"/>
      <c r="AB285" s="316"/>
      <c r="AC285" s="316"/>
      <c r="AD285" s="195"/>
      <c r="AE285" s="195"/>
      <c r="AF285" s="195"/>
      <c r="AG285" s="195"/>
    </row>
    <row r="286" spans="1:33">
      <c r="A286" s="195" t="s">
        <v>901</v>
      </c>
      <c r="B286" s="195"/>
      <c r="C286" s="195"/>
      <c r="D286" s="195"/>
      <c r="E286" s="195"/>
      <c r="F286" s="195"/>
      <c r="G286" s="195"/>
      <c r="H286" s="195"/>
      <c r="I286" s="195"/>
      <c r="J286" s="195"/>
      <c r="K286" s="195"/>
      <c r="L286" s="195"/>
      <c r="M286" s="195"/>
      <c r="N286" s="195"/>
      <c r="O286" s="195"/>
      <c r="P286" s="195"/>
      <c r="Q286" s="316"/>
      <c r="R286" s="195"/>
      <c r="S286" s="316"/>
      <c r="T286" s="195" t="s">
        <v>889</v>
      </c>
      <c r="U286" s="195"/>
      <c r="V286" s="195"/>
      <c r="W286" s="195"/>
      <c r="X286" s="195"/>
      <c r="Y286" s="195"/>
      <c r="Z286" s="195"/>
      <c r="AA286" s="195"/>
      <c r="AB286" s="316"/>
      <c r="AC286" s="316"/>
      <c r="AD286" s="195"/>
      <c r="AE286" s="195"/>
      <c r="AF286" s="195"/>
      <c r="AG286" s="195"/>
    </row>
    <row r="287" spans="1:33">
      <c r="A287" s="195" t="s">
        <v>901</v>
      </c>
      <c r="B287" s="195"/>
      <c r="C287" s="195"/>
      <c r="D287" s="195"/>
      <c r="E287" s="195"/>
      <c r="F287" s="195"/>
      <c r="G287" s="195"/>
      <c r="H287" s="195"/>
      <c r="I287" s="195"/>
      <c r="J287" s="195"/>
      <c r="K287" s="195"/>
      <c r="L287" s="195"/>
      <c r="M287" s="195"/>
      <c r="N287" s="195"/>
      <c r="O287" s="195"/>
      <c r="P287" s="195"/>
      <c r="Q287" s="316"/>
      <c r="R287" s="195"/>
      <c r="S287" s="316"/>
      <c r="T287" s="195" t="s">
        <v>889</v>
      </c>
      <c r="U287" s="195"/>
      <c r="V287" s="195"/>
      <c r="W287" s="195"/>
      <c r="X287" s="195"/>
      <c r="Y287" s="195"/>
      <c r="Z287" s="195"/>
      <c r="AA287" s="195"/>
      <c r="AB287" s="316"/>
      <c r="AC287" s="316"/>
      <c r="AD287" s="195"/>
      <c r="AE287" s="195"/>
      <c r="AF287" s="195"/>
      <c r="AG287" s="195"/>
    </row>
    <row r="288" spans="1:33">
      <c r="A288" s="195" t="s">
        <v>901</v>
      </c>
      <c r="B288" s="195"/>
      <c r="C288" s="195"/>
      <c r="D288" s="195"/>
      <c r="E288" s="195"/>
      <c r="F288" s="195"/>
      <c r="G288" s="195"/>
      <c r="H288" s="195"/>
      <c r="I288" s="195"/>
      <c r="J288" s="195"/>
      <c r="K288" s="195"/>
      <c r="L288" s="195"/>
      <c r="M288" s="195"/>
      <c r="N288" s="195"/>
      <c r="O288" s="195"/>
      <c r="P288" s="195"/>
      <c r="Q288" s="316"/>
      <c r="R288" s="195"/>
      <c r="S288" s="316"/>
      <c r="T288" s="195" t="s">
        <v>889</v>
      </c>
      <c r="U288" s="195"/>
      <c r="V288" s="195"/>
      <c r="W288" s="195"/>
      <c r="X288" s="195"/>
      <c r="Y288" s="195"/>
      <c r="Z288" s="195"/>
      <c r="AA288" s="195"/>
      <c r="AB288" s="316"/>
      <c r="AC288" s="316"/>
      <c r="AD288" s="195"/>
      <c r="AE288" s="195"/>
      <c r="AF288" s="195"/>
      <c r="AG288" s="195"/>
    </row>
    <row r="289" spans="1:33">
      <c r="A289" s="195" t="s">
        <v>901</v>
      </c>
      <c r="B289" s="195"/>
      <c r="C289" s="195"/>
      <c r="D289" s="195"/>
      <c r="E289" s="195"/>
      <c r="F289" s="195"/>
      <c r="G289" s="195"/>
      <c r="H289" s="195"/>
      <c r="I289" s="195"/>
      <c r="J289" s="195"/>
      <c r="K289" s="195"/>
      <c r="L289" s="195"/>
      <c r="M289" s="195"/>
      <c r="N289" s="195"/>
      <c r="O289" s="195"/>
      <c r="P289" s="195"/>
      <c r="Q289" s="316"/>
      <c r="R289" s="195"/>
      <c r="S289" s="316"/>
      <c r="T289" s="195" t="s">
        <v>889</v>
      </c>
      <c r="U289" s="195"/>
      <c r="V289" s="195"/>
      <c r="W289" s="195"/>
      <c r="X289" s="195"/>
      <c r="Y289" s="195"/>
      <c r="Z289" s="195"/>
      <c r="AA289" s="195"/>
      <c r="AB289" s="316"/>
      <c r="AC289" s="316"/>
      <c r="AD289" s="195"/>
      <c r="AE289" s="195"/>
      <c r="AF289" s="195"/>
      <c r="AG289" s="195"/>
    </row>
    <row r="290" spans="1:33">
      <c r="A290" s="195" t="s">
        <v>901</v>
      </c>
      <c r="B290" s="195"/>
      <c r="C290" s="195"/>
      <c r="D290" s="195"/>
      <c r="E290" s="195"/>
      <c r="F290" s="195"/>
      <c r="G290" s="195"/>
      <c r="H290" s="195"/>
      <c r="I290" s="195"/>
      <c r="J290" s="195"/>
      <c r="K290" s="195"/>
      <c r="L290" s="195"/>
      <c r="M290" s="195"/>
      <c r="N290" s="195"/>
      <c r="O290" s="195"/>
      <c r="P290" s="195"/>
      <c r="Q290" s="316"/>
      <c r="R290" s="195"/>
      <c r="S290" s="316"/>
      <c r="T290" s="195" t="s">
        <v>889</v>
      </c>
      <c r="U290" s="195"/>
      <c r="V290" s="195"/>
      <c r="W290" s="195"/>
      <c r="X290" s="195"/>
      <c r="Y290" s="195"/>
      <c r="Z290" s="195"/>
      <c r="AA290" s="195"/>
      <c r="AB290" s="316"/>
      <c r="AC290" s="316"/>
      <c r="AD290" s="195"/>
      <c r="AE290" s="195"/>
      <c r="AF290" s="195"/>
      <c r="AG290" s="195"/>
    </row>
    <row r="291" spans="1:33">
      <c r="A291" s="195" t="s">
        <v>901</v>
      </c>
      <c r="B291" s="195"/>
      <c r="C291" s="195"/>
      <c r="D291" s="195"/>
      <c r="E291" s="195"/>
      <c r="F291" s="195"/>
      <c r="G291" s="195"/>
      <c r="H291" s="195"/>
      <c r="I291" s="195"/>
      <c r="J291" s="195"/>
      <c r="K291" s="195"/>
      <c r="L291" s="195"/>
      <c r="M291" s="195"/>
      <c r="N291" s="195"/>
      <c r="O291" s="195"/>
      <c r="P291" s="195"/>
      <c r="Q291" s="316"/>
      <c r="R291" s="195"/>
      <c r="S291" s="316"/>
      <c r="T291" s="195" t="s">
        <v>889</v>
      </c>
      <c r="U291" s="195"/>
      <c r="V291" s="195"/>
      <c r="W291" s="195"/>
      <c r="X291" s="195"/>
      <c r="Y291" s="195"/>
      <c r="Z291" s="195"/>
      <c r="AA291" s="195"/>
      <c r="AB291" s="316"/>
      <c r="AC291" s="316"/>
      <c r="AD291" s="195"/>
      <c r="AE291" s="195"/>
      <c r="AF291" s="195"/>
      <c r="AG291" s="195"/>
    </row>
    <row r="292" spans="1:33">
      <c r="A292" s="195" t="s">
        <v>901</v>
      </c>
      <c r="B292" s="195"/>
      <c r="C292" s="195"/>
      <c r="D292" s="195"/>
      <c r="E292" s="195"/>
      <c r="F292" s="195"/>
      <c r="G292" s="195"/>
      <c r="H292" s="195"/>
      <c r="I292" s="195"/>
      <c r="J292" s="195"/>
      <c r="K292" s="195"/>
      <c r="L292" s="195"/>
      <c r="M292" s="195"/>
      <c r="N292" s="195"/>
      <c r="O292" s="195"/>
      <c r="P292" s="195"/>
      <c r="Q292" s="316"/>
      <c r="R292" s="195"/>
      <c r="S292" s="316"/>
      <c r="T292" s="195" t="s">
        <v>889</v>
      </c>
      <c r="U292" s="195"/>
      <c r="V292" s="195"/>
      <c r="W292" s="195"/>
      <c r="X292" s="195"/>
      <c r="Y292" s="195"/>
      <c r="Z292" s="195"/>
      <c r="AA292" s="195"/>
      <c r="AB292" s="316"/>
      <c r="AC292" s="316"/>
      <c r="AD292" s="195"/>
      <c r="AE292" s="195"/>
      <c r="AF292" s="195"/>
      <c r="AG292" s="195"/>
    </row>
    <row r="293" spans="1:33">
      <c r="A293" s="195" t="s">
        <v>901</v>
      </c>
      <c r="B293" s="195"/>
      <c r="C293" s="195"/>
      <c r="D293" s="195"/>
      <c r="E293" s="195"/>
      <c r="F293" s="195"/>
      <c r="G293" s="195"/>
      <c r="H293" s="195"/>
      <c r="I293" s="195"/>
      <c r="J293" s="195"/>
      <c r="K293" s="195"/>
      <c r="L293" s="195"/>
      <c r="M293" s="195"/>
      <c r="N293" s="195"/>
      <c r="O293" s="195"/>
      <c r="P293" s="195"/>
      <c r="Q293" s="316"/>
      <c r="R293" s="195"/>
      <c r="S293" s="316"/>
      <c r="T293" s="195" t="s">
        <v>889</v>
      </c>
      <c r="U293" s="195"/>
      <c r="V293" s="195"/>
      <c r="W293" s="195"/>
      <c r="X293" s="195"/>
      <c r="Y293" s="195"/>
      <c r="Z293" s="195"/>
      <c r="AA293" s="195"/>
      <c r="AB293" s="316"/>
      <c r="AC293" s="316"/>
      <c r="AD293" s="195"/>
      <c r="AE293" s="195"/>
      <c r="AF293" s="195"/>
      <c r="AG293" s="195"/>
    </row>
    <row r="294" spans="1:33">
      <c r="A294" s="195" t="s">
        <v>901</v>
      </c>
      <c r="B294" s="195"/>
      <c r="C294" s="195"/>
      <c r="D294" s="195"/>
      <c r="E294" s="195"/>
      <c r="F294" s="195"/>
      <c r="G294" s="195"/>
      <c r="H294" s="195"/>
      <c r="I294" s="195"/>
      <c r="J294" s="195"/>
      <c r="K294" s="195"/>
      <c r="L294" s="195"/>
      <c r="M294" s="195"/>
      <c r="N294" s="195"/>
      <c r="O294" s="195"/>
      <c r="P294" s="195"/>
      <c r="Q294" s="316"/>
      <c r="R294" s="195"/>
      <c r="S294" s="316"/>
      <c r="T294" s="195" t="s">
        <v>889</v>
      </c>
      <c r="U294" s="195"/>
      <c r="V294" s="195"/>
      <c r="W294" s="195"/>
      <c r="X294" s="195"/>
      <c r="Y294" s="195"/>
      <c r="Z294" s="195"/>
      <c r="AA294" s="195"/>
      <c r="AB294" s="316"/>
      <c r="AC294" s="316"/>
      <c r="AD294" s="195"/>
      <c r="AE294" s="195"/>
      <c r="AF294" s="195"/>
      <c r="AG294" s="195"/>
    </row>
    <row r="295" spans="1:33">
      <c r="A295" s="195" t="s">
        <v>901</v>
      </c>
      <c r="B295" s="195"/>
      <c r="C295" s="195"/>
      <c r="D295" s="195"/>
      <c r="E295" s="195"/>
      <c r="F295" s="195"/>
      <c r="G295" s="195"/>
      <c r="H295" s="195"/>
      <c r="I295" s="195"/>
      <c r="J295" s="195"/>
      <c r="K295" s="195"/>
      <c r="L295" s="195"/>
      <c r="M295" s="195"/>
      <c r="N295" s="195"/>
      <c r="O295" s="195"/>
      <c r="P295" s="195"/>
      <c r="Q295" s="316"/>
      <c r="R295" s="195"/>
      <c r="S295" s="316"/>
      <c r="T295" s="195" t="s">
        <v>889</v>
      </c>
      <c r="U295" s="195"/>
      <c r="V295" s="195"/>
      <c r="W295" s="195"/>
      <c r="X295" s="195"/>
      <c r="Y295" s="195"/>
      <c r="Z295" s="195"/>
      <c r="AA295" s="195"/>
      <c r="AB295" s="316"/>
      <c r="AC295" s="316"/>
      <c r="AD295" s="195"/>
      <c r="AE295" s="195"/>
      <c r="AF295" s="195"/>
      <c r="AG295" s="195"/>
    </row>
    <row r="296" spans="1:33">
      <c r="A296" s="195" t="s">
        <v>901</v>
      </c>
      <c r="B296" s="195"/>
      <c r="C296" s="195"/>
      <c r="D296" s="195"/>
      <c r="E296" s="195"/>
      <c r="F296" s="195"/>
      <c r="G296" s="195"/>
      <c r="H296" s="195"/>
      <c r="I296" s="195"/>
      <c r="J296" s="195"/>
      <c r="K296" s="195"/>
      <c r="L296" s="195"/>
      <c r="M296" s="195"/>
      <c r="N296" s="195"/>
      <c r="O296" s="195"/>
      <c r="P296" s="195"/>
      <c r="Q296" s="316"/>
      <c r="R296" s="195"/>
      <c r="S296" s="316"/>
      <c r="T296" s="195" t="s">
        <v>889</v>
      </c>
      <c r="U296" s="195"/>
      <c r="V296" s="195"/>
      <c r="W296" s="195"/>
      <c r="X296" s="195"/>
      <c r="Y296" s="195"/>
      <c r="Z296" s="195"/>
      <c r="AA296" s="195"/>
      <c r="AB296" s="316"/>
      <c r="AC296" s="316"/>
      <c r="AD296" s="195"/>
      <c r="AE296" s="195"/>
      <c r="AF296" s="195"/>
      <c r="AG296" s="195"/>
    </row>
    <row r="297" spans="1:33">
      <c r="A297" s="195" t="s">
        <v>901</v>
      </c>
      <c r="B297" s="195"/>
      <c r="C297" s="195"/>
      <c r="D297" s="195"/>
      <c r="E297" s="195"/>
      <c r="F297" s="195"/>
      <c r="G297" s="195"/>
      <c r="H297" s="195"/>
      <c r="I297" s="195"/>
      <c r="J297" s="195"/>
      <c r="K297" s="195"/>
      <c r="L297" s="195"/>
      <c r="M297" s="195"/>
      <c r="N297" s="195"/>
      <c r="O297" s="195"/>
      <c r="P297" s="195"/>
      <c r="Q297" s="316"/>
      <c r="R297" s="195"/>
      <c r="S297" s="316"/>
      <c r="T297" s="195" t="s">
        <v>889</v>
      </c>
      <c r="U297" s="195"/>
      <c r="V297" s="195"/>
      <c r="W297" s="195"/>
      <c r="X297" s="195"/>
      <c r="Y297" s="195"/>
      <c r="Z297" s="195"/>
      <c r="AA297" s="195"/>
      <c r="AB297" s="316"/>
      <c r="AC297" s="316"/>
      <c r="AD297" s="195"/>
      <c r="AE297" s="195"/>
      <c r="AF297" s="195"/>
      <c r="AG297" s="195"/>
    </row>
    <row r="298" spans="1:33">
      <c r="A298" s="195" t="s">
        <v>901</v>
      </c>
      <c r="B298" s="195"/>
      <c r="C298" s="195"/>
      <c r="D298" s="195"/>
      <c r="E298" s="195"/>
      <c r="F298" s="195"/>
      <c r="G298" s="195"/>
      <c r="H298" s="195"/>
      <c r="I298" s="195"/>
      <c r="J298" s="195"/>
      <c r="K298" s="195"/>
      <c r="L298" s="195"/>
      <c r="M298" s="195"/>
      <c r="N298" s="195"/>
      <c r="O298" s="195"/>
      <c r="P298" s="195"/>
      <c r="Q298" s="316"/>
      <c r="R298" s="195"/>
      <c r="S298" s="316"/>
      <c r="T298" s="195" t="s">
        <v>889</v>
      </c>
      <c r="U298" s="195"/>
      <c r="V298" s="195"/>
      <c r="W298" s="195"/>
      <c r="X298" s="195"/>
      <c r="Y298" s="195"/>
      <c r="Z298" s="195"/>
      <c r="AA298" s="195"/>
      <c r="AB298" s="316"/>
      <c r="AC298" s="316"/>
      <c r="AD298" s="195"/>
      <c r="AE298" s="195"/>
      <c r="AF298" s="195"/>
      <c r="AG298" s="195"/>
    </row>
    <row r="299" spans="1:33">
      <c r="A299" s="195" t="s">
        <v>901</v>
      </c>
      <c r="B299" s="195"/>
      <c r="C299" s="195"/>
      <c r="D299" s="195"/>
      <c r="E299" s="195"/>
      <c r="F299" s="195"/>
      <c r="G299" s="195"/>
      <c r="H299" s="195"/>
      <c r="I299" s="195"/>
      <c r="J299" s="195"/>
      <c r="K299" s="195"/>
      <c r="L299" s="195"/>
      <c r="M299" s="195"/>
      <c r="N299" s="195"/>
      <c r="O299" s="195"/>
      <c r="P299" s="195"/>
      <c r="Q299" s="316"/>
      <c r="R299" s="195"/>
      <c r="S299" s="316"/>
      <c r="T299" s="195" t="s">
        <v>889</v>
      </c>
      <c r="U299" s="195"/>
      <c r="V299" s="195"/>
      <c r="W299" s="195"/>
      <c r="X299" s="195"/>
      <c r="Y299" s="195"/>
      <c r="Z299" s="195"/>
      <c r="AA299" s="195"/>
      <c r="AB299" s="316"/>
      <c r="AC299" s="316"/>
      <c r="AD299" s="195"/>
      <c r="AE299" s="195"/>
      <c r="AF299" s="195"/>
      <c r="AG299" s="195"/>
    </row>
    <row r="300" spans="1:33">
      <c r="A300" s="195" t="s">
        <v>901</v>
      </c>
      <c r="B300" s="195"/>
      <c r="C300" s="195"/>
      <c r="D300" s="195"/>
      <c r="E300" s="195"/>
      <c r="F300" s="195"/>
      <c r="G300" s="195"/>
      <c r="H300" s="195"/>
      <c r="I300" s="195"/>
      <c r="J300" s="195"/>
      <c r="K300" s="195"/>
      <c r="L300" s="195"/>
      <c r="M300" s="195"/>
      <c r="N300" s="195"/>
      <c r="O300" s="195"/>
      <c r="P300" s="195"/>
      <c r="Q300" s="316"/>
      <c r="R300" s="195"/>
      <c r="S300" s="316"/>
      <c r="T300" s="195" t="s">
        <v>889</v>
      </c>
      <c r="U300" s="195"/>
      <c r="V300" s="195"/>
      <c r="W300" s="195"/>
      <c r="X300" s="195"/>
      <c r="Y300" s="195"/>
      <c r="Z300" s="195"/>
      <c r="AA300" s="195"/>
      <c r="AB300" s="316"/>
      <c r="AC300" s="316"/>
      <c r="AD300" s="195"/>
      <c r="AE300" s="195"/>
      <c r="AF300" s="195"/>
      <c r="AG300" s="195"/>
    </row>
    <row r="301" spans="1:33">
      <c r="A301" s="195" t="s">
        <v>901</v>
      </c>
      <c r="B301" s="195"/>
      <c r="C301" s="195"/>
      <c r="D301" s="195"/>
      <c r="E301" s="195"/>
      <c r="F301" s="195"/>
      <c r="G301" s="195"/>
      <c r="H301" s="195"/>
      <c r="I301" s="195"/>
      <c r="J301" s="195"/>
      <c r="K301" s="195"/>
      <c r="L301" s="195"/>
      <c r="M301" s="195"/>
      <c r="N301" s="195"/>
      <c r="O301" s="195"/>
      <c r="P301" s="195"/>
      <c r="Q301" s="316"/>
      <c r="R301" s="195"/>
      <c r="S301" s="316"/>
      <c r="T301" s="195" t="s">
        <v>889</v>
      </c>
      <c r="U301" s="195"/>
      <c r="V301" s="195"/>
      <c r="W301" s="195"/>
      <c r="X301" s="195"/>
      <c r="Y301" s="195"/>
      <c r="Z301" s="195"/>
      <c r="AA301" s="195"/>
      <c r="AB301" s="316"/>
      <c r="AC301" s="316"/>
      <c r="AD301" s="195"/>
      <c r="AE301" s="195"/>
      <c r="AF301" s="195"/>
      <c r="AG301" s="195"/>
    </row>
    <row r="302" spans="1:33">
      <c r="A302" s="195" t="s">
        <v>901</v>
      </c>
      <c r="B302" s="195"/>
      <c r="C302" s="195"/>
      <c r="D302" s="195"/>
      <c r="E302" s="195"/>
      <c r="F302" s="195"/>
      <c r="G302" s="195"/>
      <c r="H302" s="195"/>
      <c r="I302" s="195"/>
      <c r="J302" s="195"/>
      <c r="K302" s="195"/>
      <c r="L302" s="195"/>
      <c r="M302" s="195"/>
      <c r="N302" s="195"/>
      <c r="O302" s="195"/>
      <c r="P302" s="195"/>
      <c r="Q302" s="316"/>
      <c r="R302" s="195"/>
      <c r="S302" s="316"/>
      <c r="T302" s="195" t="s">
        <v>889</v>
      </c>
      <c r="U302" s="195"/>
      <c r="V302" s="195"/>
      <c r="W302" s="195"/>
      <c r="X302" s="195"/>
      <c r="Y302" s="195"/>
      <c r="Z302" s="195"/>
      <c r="AA302" s="195"/>
      <c r="AB302" s="316"/>
      <c r="AC302" s="316"/>
      <c r="AD302" s="195"/>
      <c r="AE302" s="195"/>
      <c r="AF302" s="195"/>
      <c r="AG302" s="195"/>
    </row>
    <row r="303" spans="1:33">
      <c r="A303" s="195" t="s">
        <v>901</v>
      </c>
      <c r="B303" s="195"/>
      <c r="C303" s="195"/>
      <c r="D303" s="195"/>
      <c r="E303" s="195"/>
      <c r="F303" s="195"/>
      <c r="G303" s="195"/>
      <c r="H303" s="195"/>
      <c r="I303" s="195"/>
      <c r="J303" s="195"/>
      <c r="K303" s="195"/>
      <c r="L303" s="195"/>
      <c r="M303" s="195"/>
      <c r="N303" s="195"/>
      <c r="O303" s="195"/>
      <c r="P303" s="195"/>
      <c r="Q303" s="316"/>
      <c r="R303" s="195"/>
      <c r="S303" s="316"/>
      <c r="T303" s="195" t="s">
        <v>889</v>
      </c>
      <c r="U303" s="195"/>
      <c r="V303" s="195"/>
      <c r="W303" s="195"/>
      <c r="X303" s="195"/>
      <c r="Y303" s="195"/>
      <c r="Z303" s="195"/>
      <c r="AA303" s="195"/>
      <c r="AB303" s="316"/>
      <c r="AC303" s="316"/>
      <c r="AD303" s="195"/>
      <c r="AE303" s="195"/>
      <c r="AF303" s="195"/>
      <c r="AG303" s="195"/>
    </row>
    <row r="304" spans="1:33">
      <c r="A304" s="195" t="s">
        <v>901</v>
      </c>
      <c r="B304" s="195"/>
      <c r="C304" s="195"/>
      <c r="D304" s="195"/>
      <c r="E304" s="195"/>
      <c r="F304" s="195"/>
      <c r="G304" s="195"/>
      <c r="H304" s="195"/>
      <c r="I304" s="195"/>
      <c r="J304" s="195"/>
      <c r="K304" s="195"/>
      <c r="L304" s="195"/>
      <c r="M304" s="195"/>
      <c r="N304" s="195"/>
      <c r="O304" s="195"/>
      <c r="P304" s="195"/>
      <c r="Q304" s="316"/>
      <c r="R304" s="195"/>
      <c r="S304" s="316"/>
      <c r="T304" s="195" t="s">
        <v>889</v>
      </c>
      <c r="U304" s="195"/>
      <c r="V304" s="195"/>
      <c r="W304" s="195"/>
      <c r="X304" s="195"/>
      <c r="Y304" s="195"/>
      <c r="Z304" s="195"/>
      <c r="AA304" s="195"/>
      <c r="AB304" s="316"/>
      <c r="AC304" s="316"/>
      <c r="AD304" s="195"/>
      <c r="AE304" s="195"/>
      <c r="AF304" s="195"/>
      <c r="AG304" s="195"/>
    </row>
    <row r="305" spans="1:33">
      <c r="A305" s="195" t="s">
        <v>901</v>
      </c>
      <c r="B305" s="195"/>
      <c r="C305" s="195"/>
      <c r="D305" s="195"/>
      <c r="E305" s="195"/>
      <c r="F305" s="195"/>
      <c r="G305" s="195"/>
      <c r="H305" s="195"/>
      <c r="I305" s="195"/>
      <c r="J305" s="195"/>
      <c r="K305" s="195"/>
      <c r="L305" s="195"/>
      <c r="M305" s="195"/>
      <c r="N305" s="195"/>
      <c r="O305" s="195"/>
      <c r="P305" s="195"/>
      <c r="Q305" s="316"/>
      <c r="R305" s="195"/>
      <c r="S305" s="316"/>
      <c r="T305" s="195" t="s">
        <v>889</v>
      </c>
      <c r="U305" s="195"/>
      <c r="V305" s="195"/>
      <c r="W305" s="195"/>
      <c r="X305" s="195"/>
      <c r="Y305" s="195"/>
      <c r="Z305" s="195"/>
      <c r="AA305" s="195"/>
      <c r="AB305" s="316"/>
      <c r="AC305" s="316"/>
      <c r="AD305" s="195"/>
      <c r="AE305" s="195"/>
      <c r="AF305" s="195"/>
      <c r="AG305" s="195"/>
    </row>
    <row r="306" spans="1:33">
      <c r="A306" s="195" t="s">
        <v>901</v>
      </c>
      <c r="B306" s="195"/>
      <c r="C306" s="195"/>
      <c r="D306" s="195"/>
      <c r="E306" s="195"/>
      <c r="F306" s="195"/>
      <c r="G306" s="195"/>
      <c r="H306" s="195"/>
      <c r="I306" s="195"/>
      <c r="J306" s="195"/>
      <c r="K306" s="195"/>
      <c r="L306" s="195"/>
      <c r="M306" s="195"/>
      <c r="N306" s="195"/>
      <c r="O306" s="195"/>
      <c r="P306" s="195"/>
      <c r="Q306" s="316"/>
      <c r="R306" s="195"/>
      <c r="S306" s="316"/>
      <c r="T306" s="195" t="s">
        <v>889</v>
      </c>
      <c r="U306" s="195"/>
      <c r="V306" s="195"/>
      <c r="W306" s="195"/>
      <c r="X306" s="195"/>
      <c r="Y306" s="195"/>
      <c r="Z306" s="195"/>
      <c r="AA306" s="195"/>
      <c r="AB306" s="316"/>
      <c r="AC306" s="316"/>
      <c r="AD306" s="195"/>
      <c r="AE306" s="195"/>
      <c r="AF306" s="195"/>
      <c r="AG306" s="195"/>
    </row>
    <row r="307" spans="1:33">
      <c r="A307" s="195" t="s">
        <v>901</v>
      </c>
      <c r="B307" s="195"/>
      <c r="C307" s="195"/>
      <c r="D307" s="195"/>
      <c r="E307" s="195"/>
      <c r="F307" s="195"/>
      <c r="G307" s="195"/>
      <c r="H307" s="195"/>
      <c r="I307" s="195"/>
      <c r="J307" s="195"/>
      <c r="K307" s="195"/>
      <c r="L307" s="195"/>
      <c r="M307" s="195"/>
      <c r="N307" s="195"/>
      <c r="O307" s="195"/>
      <c r="P307" s="195"/>
      <c r="Q307" s="316"/>
      <c r="R307" s="195"/>
      <c r="S307" s="316"/>
      <c r="T307" s="195" t="s">
        <v>889</v>
      </c>
      <c r="U307" s="195"/>
      <c r="V307" s="195"/>
      <c r="W307" s="195"/>
      <c r="X307" s="195"/>
      <c r="Y307" s="195"/>
      <c r="Z307" s="195"/>
      <c r="AA307" s="195"/>
      <c r="AB307" s="316"/>
      <c r="AC307" s="316"/>
      <c r="AD307" s="195"/>
      <c r="AE307" s="195"/>
      <c r="AF307" s="195"/>
      <c r="AG307" s="195"/>
    </row>
    <row r="308" spans="1:33">
      <c r="A308" s="195" t="s">
        <v>901</v>
      </c>
      <c r="B308" s="195"/>
      <c r="C308" s="195"/>
      <c r="D308" s="195"/>
      <c r="E308" s="195"/>
      <c r="F308" s="195"/>
      <c r="G308" s="195"/>
      <c r="H308" s="195"/>
      <c r="I308" s="195"/>
      <c r="J308" s="195"/>
      <c r="K308" s="195"/>
      <c r="L308" s="195"/>
      <c r="M308" s="195"/>
      <c r="N308" s="195"/>
      <c r="O308" s="195"/>
      <c r="P308" s="195"/>
      <c r="Q308" s="316"/>
      <c r="R308" s="195"/>
      <c r="S308" s="316"/>
      <c r="T308" s="195" t="s">
        <v>889</v>
      </c>
      <c r="U308" s="195"/>
      <c r="V308" s="195"/>
      <c r="W308" s="195"/>
      <c r="X308" s="195"/>
      <c r="Y308" s="195"/>
      <c r="Z308" s="195"/>
      <c r="AA308" s="195"/>
      <c r="AB308" s="316"/>
      <c r="AC308" s="316"/>
      <c r="AD308" s="195"/>
      <c r="AE308" s="195"/>
      <c r="AF308" s="195"/>
      <c r="AG308" s="195"/>
    </row>
    <row r="309" spans="1:33">
      <c r="A309" s="195" t="s">
        <v>901</v>
      </c>
      <c r="B309" s="195"/>
      <c r="C309" s="195"/>
      <c r="D309" s="195"/>
      <c r="E309" s="195"/>
      <c r="F309" s="195"/>
      <c r="G309" s="195"/>
      <c r="H309" s="195"/>
      <c r="I309" s="195"/>
      <c r="J309" s="195"/>
      <c r="K309" s="195"/>
      <c r="L309" s="195"/>
      <c r="M309" s="195"/>
      <c r="N309" s="195"/>
      <c r="O309" s="195"/>
      <c r="P309" s="195"/>
      <c r="Q309" s="316"/>
      <c r="R309" s="195"/>
      <c r="S309" s="316"/>
      <c r="T309" s="195" t="s">
        <v>889</v>
      </c>
      <c r="U309" s="195"/>
      <c r="V309" s="195"/>
      <c r="W309" s="195"/>
      <c r="X309" s="195"/>
      <c r="Y309" s="195"/>
      <c r="Z309" s="195"/>
      <c r="AA309" s="195"/>
      <c r="AB309" s="316"/>
      <c r="AC309" s="316"/>
      <c r="AD309" s="195"/>
      <c r="AE309" s="195"/>
      <c r="AF309" s="195"/>
      <c r="AG309" s="195"/>
    </row>
    <row r="310" spans="1:33">
      <c r="A310" s="195" t="s">
        <v>901</v>
      </c>
      <c r="B310" s="195"/>
      <c r="C310" s="195"/>
      <c r="D310" s="195"/>
      <c r="E310" s="195"/>
      <c r="F310" s="195"/>
      <c r="G310" s="195"/>
      <c r="H310" s="195"/>
      <c r="I310" s="195"/>
      <c r="J310" s="195"/>
      <c r="K310" s="195"/>
      <c r="L310" s="195"/>
      <c r="M310" s="195"/>
      <c r="N310" s="195"/>
      <c r="O310" s="195"/>
      <c r="P310" s="195"/>
      <c r="Q310" s="316"/>
      <c r="R310" s="195"/>
      <c r="S310" s="316"/>
      <c r="T310" s="195" t="s">
        <v>889</v>
      </c>
      <c r="U310" s="195"/>
      <c r="V310" s="195"/>
      <c r="W310" s="195"/>
      <c r="X310" s="195"/>
      <c r="Y310" s="195"/>
      <c r="Z310" s="195"/>
      <c r="AA310" s="195"/>
      <c r="AB310" s="316"/>
      <c r="AC310" s="316"/>
      <c r="AD310" s="195"/>
      <c r="AE310" s="195"/>
      <c r="AF310" s="195"/>
      <c r="AG310" s="195"/>
    </row>
    <row r="311" spans="1:33">
      <c r="A311" s="195" t="s">
        <v>901</v>
      </c>
      <c r="B311" s="195"/>
      <c r="C311" s="195"/>
      <c r="D311" s="195"/>
      <c r="E311" s="195"/>
      <c r="F311" s="195"/>
      <c r="G311" s="195"/>
      <c r="H311" s="195"/>
      <c r="I311" s="195"/>
      <c r="J311" s="195"/>
      <c r="K311" s="195"/>
      <c r="L311" s="195"/>
      <c r="M311" s="195"/>
      <c r="N311" s="195"/>
      <c r="O311" s="195"/>
      <c r="P311" s="195"/>
      <c r="Q311" s="316"/>
      <c r="R311" s="195"/>
      <c r="S311" s="316"/>
      <c r="T311" s="195" t="s">
        <v>889</v>
      </c>
      <c r="U311" s="195"/>
      <c r="V311" s="195"/>
      <c r="W311" s="195"/>
      <c r="X311" s="195"/>
      <c r="Y311" s="195"/>
      <c r="Z311" s="195"/>
      <c r="AA311" s="195"/>
      <c r="AB311" s="316"/>
      <c r="AC311" s="316"/>
      <c r="AD311" s="195"/>
      <c r="AE311" s="195"/>
      <c r="AF311" s="195"/>
      <c r="AG311" s="195"/>
    </row>
    <row r="312" spans="1:33">
      <c r="A312" s="195" t="s">
        <v>901</v>
      </c>
      <c r="B312" s="195"/>
      <c r="C312" s="195"/>
      <c r="D312" s="195"/>
      <c r="E312" s="195"/>
      <c r="F312" s="195"/>
      <c r="G312" s="195"/>
      <c r="H312" s="195"/>
      <c r="I312" s="195"/>
      <c r="J312" s="195"/>
      <c r="K312" s="195"/>
      <c r="L312" s="195"/>
      <c r="M312" s="195"/>
      <c r="N312" s="195"/>
      <c r="O312" s="195"/>
      <c r="P312" s="195"/>
      <c r="Q312" s="316"/>
      <c r="R312" s="195"/>
      <c r="S312" s="316"/>
      <c r="T312" s="195" t="s">
        <v>889</v>
      </c>
      <c r="U312" s="195"/>
      <c r="V312" s="195"/>
      <c r="W312" s="195"/>
      <c r="X312" s="195"/>
      <c r="Y312" s="195"/>
      <c r="Z312" s="195"/>
      <c r="AA312" s="195"/>
      <c r="AB312" s="316"/>
      <c r="AC312" s="316"/>
      <c r="AD312" s="195"/>
      <c r="AE312" s="195"/>
      <c r="AF312" s="195"/>
      <c r="AG312" s="195"/>
    </row>
    <row r="313" spans="1:33">
      <c r="A313" s="195" t="s">
        <v>901</v>
      </c>
      <c r="B313" s="195"/>
      <c r="C313" s="195"/>
      <c r="D313" s="195"/>
      <c r="E313" s="195"/>
      <c r="F313" s="195"/>
      <c r="G313" s="195"/>
      <c r="H313" s="195"/>
      <c r="I313" s="195"/>
      <c r="J313" s="195"/>
      <c r="K313" s="195"/>
      <c r="L313" s="195"/>
      <c r="M313" s="195"/>
      <c r="N313" s="195"/>
      <c r="O313" s="195"/>
      <c r="P313" s="195"/>
      <c r="Q313" s="316"/>
      <c r="R313" s="195"/>
      <c r="S313" s="316"/>
      <c r="T313" s="195" t="s">
        <v>889</v>
      </c>
      <c r="U313" s="195"/>
      <c r="V313" s="195"/>
      <c r="W313" s="195"/>
      <c r="X313" s="195"/>
      <c r="Y313" s="195"/>
      <c r="Z313" s="195"/>
      <c r="AA313" s="195"/>
      <c r="AB313" s="316"/>
      <c r="AC313" s="316"/>
      <c r="AD313" s="195"/>
      <c r="AE313" s="195"/>
      <c r="AF313" s="195"/>
      <c r="AG313" s="195"/>
    </row>
    <row r="314" spans="1:33">
      <c r="A314" s="195" t="s">
        <v>901</v>
      </c>
      <c r="B314" s="195"/>
      <c r="C314" s="195"/>
      <c r="D314" s="195"/>
      <c r="E314" s="195"/>
      <c r="F314" s="195"/>
      <c r="G314" s="195"/>
      <c r="H314" s="195"/>
      <c r="I314" s="195"/>
      <c r="J314" s="195"/>
      <c r="K314" s="195"/>
      <c r="L314" s="195"/>
      <c r="M314" s="195"/>
      <c r="N314" s="195"/>
      <c r="O314" s="195"/>
      <c r="P314" s="195"/>
      <c r="Q314" s="316"/>
      <c r="R314" s="195"/>
      <c r="S314" s="316"/>
      <c r="T314" s="195" t="s">
        <v>889</v>
      </c>
      <c r="U314" s="195"/>
      <c r="V314" s="195"/>
      <c r="W314" s="195"/>
      <c r="X314" s="195"/>
      <c r="Y314" s="195"/>
      <c r="Z314" s="195"/>
      <c r="AA314" s="195"/>
      <c r="AB314" s="316"/>
      <c r="AC314" s="316"/>
      <c r="AD314" s="195"/>
      <c r="AE314" s="195"/>
      <c r="AF314" s="195"/>
      <c r="AG314" s="195"/>
    </row>
    <row r="315" spans="1:33">
      <c r="A315" s="195" t="s">
        <v>901</v>
      </c>
      <c r="B315" s="195"/>
      <c r="C315" s="195"/>
      <c r="D315" s="195"/>
      <c r="E315" s="195"/>
      <c r="F315" s="195"/>
      <c r="G315" s="195"/>
      <c r="H315" s="195"/>
      <c r="I315" s="195"/>
      <c r="J315" s="195"/>
      <c r="K315" s="195"/>
      <c r="L315" s="195"/>
      <c r="M315" s="195"/>
      <c r="N315" s="195"/>
      <c r="O315" s="195"/>
      <c r="P315" s="195"/>
      <c r="Q315" s="316"/>
      <c r="R315" s="195"/>
      <c r="S315" s="316"/>
      <c r="T315" s="195" t="s">
        <v>889</v>
      </c>
      <c r="U315" s="195"/>
      <c r="V315" s="195"/>
      <c r="W315" s="195"/>
      <c r="X315" s="195"/>
      <c r="Y315" s="195"/>
      <c r="Z315" s="195"/>
      <c r="AA315" s="195"/>
      <c r="AB315" s="316"/>
      <c r="AC315" s="316"/>
      <c r="AD315" s="195"/>
      <c r="AE315" s="195"/>
      <c r="AF315" s="195"/>
      <c r="AG315" s="195"/>
    </row>
    <row r="316" spans="1:33">
      <c r="A316" s="195" t="s">
        <v>901</v>
      </c>
      <c r="B316" s="195"/>
      <c r="C316" s="195"/>
      <c r="D316" s="195"/>
      <c r="E316" s="195"/>
      <c r="F316" s="195"/>
      <c r="G316" s="195"/>
      <c r="H316" s="195"/>
      <c r="I316" s="195"/>
      <c r="J316" s="195"/>
      <c r="K316" s="195"/>
      <c r="L316" s="195"/>
      <c r="M316" s="195"/>
      <c r="N316" s="195"/>
      <c r="O316" s="195"/>
      <c r="P316" s="195"/>
      <c r="Q316" s="316"/>
      <c r="R316" s="195"/>
      <c r="S316" s="316"/>
      <c r="T316" s="195" t="s">
        <v>889</v>
      </c>
      <c r="U316" s="195"/>
      <c r="V316" s="195"/>
      <c r="W316" s="195"/>
      <c r="X316" s="195"/>
      <c r="Y316" s="195"/>
      <c r="Z316" s="195"/>
      <c r="AA316" s="195"/>
      <c r="AB316" s="316"/>
      <c r="AC316" s="316"/>
      <c r="AD316" s="195"/>
      <c r="AE316" s="195"/>
      <c r="AF316" s="195"/>
      <c r="AG316" s="195"/>
    </row>
    <row r="317" spans="1:33">
      <c r="A317" s="195" t="s">
        <v>901</v>
      </c>
      <c r="B317" s="195"/>
      <c r="C317" s="195"/>
      <c r="D317" s="195"/>
      <c r="E317" s="195"/>
      <c r="F317" s="195"/>
      <c r="G317" s="195"/>
      <c r="H317" s="195"/>
      <c r="I317" s="195"/>
      <c r="J317" s="195"/>
      <c r="K317" s="195"/>
      <c r="L317" s="195"/>
      <c r="M317" s="195"/>
      <c r="N317" s="195"/>
      <c r="O317" s="195"/>
      <c r="P317" s="195"/>
      <c r="Q317" s="316"/>
      <c r="R317" s="195"/>
      <c r="S317" s="316"/>
      <c r="T317" s="195" t="s">
        <v>889</v>
      </c>
      <c r="U317" s="195"/>
      <c r="V317" s="195"/>
      <c r="W317" s="195"/>
      <c r="X317" s="195"/>
      <c r="Y317" s="195"/>
      <c r="Z317" s="195"/>
      <c r="AA317" s="195"/>
      <c r="AB317" s="316"/>
      <c r="AC317" s="316"/>
      <c r="AD317" s="195"/>
      <c r="AE317" s="195"/>
      <c r="AF317" s="195"/>
      <c r="AG317" s="195"/>
    </row>
    <row r="318" spans="1:33">
      <c r="A318" s="195" t="s">
        <v>901</v>
      </c>
      <c r="B318" s="195"/>
      <c r="C318" s="195"/>
      <c r="D318" s="195"/>
      <c r="E318" s="195"/>
      <c r="F318" s="195"/>
      <c r="G318" s="195"/>
      <c r="H318" s="195"/>
      <c r="I318" s="195"/>
      <c r="J318" s="195"/>
      <c r="K318" s="195"/>
      <c r="L318" s="195"/>
      <c r="M318" s="195"/>
      <c r="N318" s="195"/>
      <c r="O318" s="195"/>
      <c r="P318" s="195"/>
      <c r="Q318" s="316"/>
      <c r="R318" s="195"/>
      <c r="S318" s="316"/>
      <c r="T318" s="195" t="s">
        <v>889</v>
      </c>
      <c r="U318" s="195"/>
      <c r="V318" s="195"/>
      <c r="W318" s="195"/>
      <c r="X318" s="195"/>
      <c r="Y318" s="195"/>
      <c r="Z318" s="195"/>
      <c r="AA318" s="195"/>
      <c r="AB318" s="316"/>
      <c r="AC318" s="316"/>
      <c r="AD318" s="195"/>
      <c r="AE318" s="195"/>
      <c r="AF318" s="195"/>
      <c r="AG318" s="195"/>
    </row>
    <row r="319" spans="1:33">
      <c r="A319" s="195" t="s">
        <v>901</v>
      </c>
      <c r="B319" s="195"/>
      <c r="C319" s="195"/>
      <c r="D319" s="195"/>
      <c r="E319" s="195"/>
      <c r="F319" s="195"/>
      <c r="G319" s="195"/>
      <c r="H319" s="195"/>
      <c r="I319" s="195"/>
      <c r="J319" s="195"/>
      <c r="K319" s="195"/>
      <c r="L319" s="195"/>
      <c r="M319" s="195"/>
      <c r="N319" s="195"/>
      <c r="O319" s="195"/>
      <c r="P319" s="195"/>
      <c r="Q319" s="316"/>
      <c r="R319" s="195"/>
      <c r="S319" s="316"/>
      <c r="T319" s="195" t="s">
        <v>889</v>
      </c>
      <c r="U319" s="195"/>
      <c r="V319" s="195"/>
      <c r="W319" s="195"/>
      <c r="X319" s="195"/>
      <c r="Y319" s="195"/>
      <c r="Z319" s="195"/>
      <c r="AA319" s="195"/>
      <c r="AB319" s="316"/>
      <c r="AC319" s="316"/>
      <c r="AD319" s="195"/>
      <c r="AE319" s="195"/>
      <c r="AF319" s="195"/>
      <c r="AG319" s="195"/>
    </row>
    <row r="320" spans="1:33">
      <c r="A320" s="195" t="s">
        <v>901</v>
      </c>
      <c r="B320" s="195"/>
      <c r="C320" s="195"/>
      <c r="D320" s="195"/>
      <c r="E320" s="195"/>
      <c r="F320" s="195"/>
      <c r="G320" s="195"/>
      <c r="H320" s="195"/>
      <c r="I320" s="195"/>
      <c r="J320" s="195"/>
      <c r="K320" s="195"/>
      <c r="L320" s="195"/>
      <c r="M320" s="195"/>
      <c r="N320" s="195"/>
      <c r="O320" s="195"/>
      <c r="P320" s="195"/>
      <c r="Q320" s="316"/>
      <c r="R320" s="195"/>
      <c r="S320" s="316"/>
      <c r="T320" s="195" t="s">
        <v>889</v>
      </c>
      <c r="U320" s="195"/>
      <c r="V320" s="195"/>
      <c r="W320" s="195"/>
      <c r="X320" s="195"/>
      <c r="Y320" s="195"/>
      <c r="Z320" s="195"/>
      <c r="AA320" s="195"/>
      <c r="AB320" s="316"/>
      <c r="AC320" s="316"/>
      <c r="AD320" s="195"/>
      <c r="AE320" s="195"/>
      <c r="AF320" s="195"/>
      <c r="AG320" s="195"/>
    </row>
    <row r="321" spans="1:33">
      <c r="A321" s="195" t="s">
        <v>901</v>
      </c>
      <c r="B321" s="195"/>
      <c r="C321" s="195"/>
      <c r="D321" s="195"/>
      <c r="E321" s="195"/>
      <c r="F321" s="195"/>
      <c r="G321" s="195"/>
      <c r="H321" s="195"/>
      <c r="I321" s="195"/>
      <c r="J321" s="195"/>
      <c r="K321" s="195"/>
      <c r="L321" s="195"/>
      <c r="M321" s="195"/>
      <c r="N321" s="195"/>
      <c r="O321" s="195"/>
      <c r="P321" s="195"/>
      <c r="Q321" s="316"/>
      <c r="R321" s="195"/>
      <c r="S321" s="316"/>
      <c r="T321" s="195" t="s">
        <v>889</v>
      </c>
      <c r="U321" s="195"/>
      <c r="V321" s="195"/>
      <c r="W321" s="195"/>
      <c r="X321" s="195"/>
      <c r="Y321" s="195"/>
      <c r="Z321" s="195"/>
      <c r="AA321" s="195"/>
      <c r="AB321" s="316"/>
      <c r="AC321" s="316"/>
      <c r="AD321" s="195"/>
      <c r="AE321" s="195"/>
      <c r="AF321" s="195"/>
      <c r="AG321" s="195"/>
    </row>
    <row r="322" spans="1:33">
      <c r="A322" s="195" t="s">
        <v>901</v>
      </c>
      <c r="B322" s="195"/>
      <c r="C322" s="195"/>
      <c r="D322" s="195"/>
      <c r="E322" s="195"/>
      <c r="F322" s="195"/>
      <c r="G322" s="195"/>
      <c r="H322" s="195"/>
      <c r="I322" s="195"/>
      <c r="J322" s="195"/>
      <c r="K322" s="195"/>
      <c r="L322" s="195"/>
      <c r="M322" s="195"/>
      <c r="N322" s="195"/>
      <c r="O322" s="195"/>
      <c r="P322" s="195"/>
      <c r="Q322" s="316"/>
      <c r="R322" s="195"/>
      <c r="S322" s="316"/>
      <c r="T322" s="195" t="s">
        <v>889</v>
      </c>
      <c r="U322" s="195"/>
      <c r="V322" s="195"/>
      <c r="W322" s="195"/>
      <c r="X322" s="195"/>
      <c r="Y322" s="195"/>
      <c r="Z322" s="195"/>
      <c r="AA322" s="195"/>
      <c r="AB322" s="316"/>
      <c r="AC322" s="316"/>
      <c r="AD322" s="195"/>
      <c r="AE322" s="195"/>
      <c r="AF322" s="195"/>
      <c r="AG322" s="195"/>
    </row>
    <row r="323" spans="1:33">
      <c r="A323" s="195" t="s">
        <v>901</v>
      </c>
      <c r="B323" s="195"/>
      <c r="C323" s="195"/>
      <c r="D323" s="195"/>
      <c r="E323" s="195"/>
      <c r="F323" s="195"/>
      <c r="G323" s="195"/>
      <c r="H323" s="195"/>
      <c r="I323" s="195"/>
      <c r="J323" s="195"/>
      <c r="K323" s="195"/>
      <c r="L323" s="195"/>
      <c r="M323" s="195"/>
      <c r="N323" s="195"/>
      <c r="O323" s="195"/>
      <c r="P323" s="195"/>
      <c r="Q323" s="316"/>
      <c r="R323" s="195"/>
      <c r="S323" s="316"/>
      <c r="T323" s="195" t="s">
        <v>889</v>
      </c>
      <c r="U323" s="195"/>
      <c r="V323" s="195"/>
      <c r="W323" s="195"/>
      <c r="X323" s="195"/>
      <c r="Y323" s="195"/>
      <c r="Z323" s="195"/>
      <c r="AA323" s="195"/>
      <c r="AB323" s="316"/>
      <c r="AC323" s="316"/>
      <c r="AD323" s="195"/>
      <c r="AE323" s="195"/>
      <c r="AF323" s="195"/>
      <c r="AG323" s="195"/>
    </row>
    <row r="324" spans="1:33">
      <c r="A324" s="195" t="s">
        <v>901</v>
      </c>
      <c r="B324" s="195"/>
      <c r="C324" s="195"/>
      <c r="D324" s="195"/>
      <c r="E324" s="195"/>
      <c r="F324" s="195"/>
      <c r="G324" s="195"/>
      <c r="H324" s="195"/>
      <c r="I324" s="195"/>
      <c r="J324" s="195"/>
      <c r="K324" s="195"/>
      <c r="L324" s="195"/>
      <c r="M324" s="195"/>
      <c r="N324" s="195"/>
      <c r="O324" s="195"/>
      <c r="P324" s="195"/>
      <c r="Q324" s="316"/>
      <c r="R324" s="195"/>
      <c r="S324" s="316"/>
      <c r="T324" s="195" t="s">
        <v>889</v>
      </c>
      <c r="U324" s="195"/>
      <c r="V324" s="195"/>
      <c r="W324" s="195"/>
      <c r="X324" s="195"/>
      <c r="Y324" s="195"/>
      <c r="Z324" s="195"/>
      <c r="AA324" s="195"/>
      <c r="AB324" s="316"/>
      <c r="AC324" s="316"/>
      <c r="AD324" s="195"/>
      <c r="AE324" s="195"/>
      <c r="AF324" s="195"/>
      <c r="AG324" s="195"/>
    </row>
    <row r="325" spans="1:33">
      <c r="A325" s="195" t="s">
        <v>901</v>
      </c>
      <c r="B325" s="195"/>
      <c r="C325" s="195"/>
      <c r="D325" s="195"/>
      <c r="E325" s="195"/>
      <c r="F325" s="195"/>
      <c r="G325" s="195"/>
      <c r="H325" s="195"/>
      <c r="I325" s="195"/>
      <c r="J325" s="195"/>
      <c r="K325" s="195"/>
      <c r="L325" s="195"/>
      <c r="M325" s="195"/>
      <c r="N325" s="195"/>
      <c r="O325" s="195"/>
      <c r="P325" s="195"/>
      <c r="Q325" s="316"/>
      <c r="R325" s="195"/>
      <c r="S325" s="316"/>
      <c r="T325" s="195" t="s">
        <v>889</v>
      </c>
      <c r="U325" s="195"/>
      <c r="V325" s="195"/>
      <c r="W325" s="195"/>
      <c r="X325" s="195"/>
      <c r="Y325" s="195"/>
      <c r="Z325" s="195"/>
      <c r="AA325" s="195"/>
      <c r="AB325" s="316"/>
      <c r="AC325" s="316"/>
      <c r="AD325" s="195"/>
      <c r="AE325" s="195"/>
      <c r="AF325" s="195"/>
      <c r="AG325" s="195"/>
    </row>
    <row r="326" spans="1:33">
      <c r="A326" s="195" t="s">
        <v>901</v>
      </c>
      <c r="B326" s="195"/>
      <c r="C326" s="195"/>
      <c r="D326" s="195"/>
      <c r="E326" s="195"/>
      <c r="F326" s="195"/>
      <c r="G326" s="195"/>
      <c r="H326" s="195"/>
      <c r="I326" s="195"/>
      <c r="J326" s="195"/>
      <c r="K326" s="195"/>
      <c r="L326" s="195"/>
      <c r="M326" s="195"/>
      <c r="N326" s="195"/>
      <c r="O326" s="195"/>
      <c r="P326" s="195"/>
      <c r="Q326" s="316"/>
      <c r="R326" s="195"/>
      <c r="S326" s="316"/>
      <c r="T326" s="195" t="s">
        <v>889</v>
      </c>
      <c r="U326" s="195"/>
      <c r="V326" s="195"/>
      <c r="W326" s="195"/>
      <c r="X326" s="195"/>
      <c r="Y326" s="195"/>
      <c r="Z326" s="195"/>
      <c r="AA326" s="195"/>
      <c r="AB326" s="316"/>
      <c r="AC326" s="316"/>
      <c r="AD326" s="195"/>
      <c r="AE326" s="195"/>
      <c r="AF326" s="195"/>
      <c r="AG326" s="195"/>
    </row>
    <row r="327" spans="1:33">
      <c r="A327" s="195" t="s">
        <v>901</v>
      </c>
      <c r="B327" s="195"/>
      <c r="C327" s="195"/>
      <c r="D327" s="195"/>
      <c r="E327" s="195"/>
      <c r="F327" s="195"/>
      <c r="G327" s="195"/>
      <c r="H327" s="195"/>
      <c r="I327" s="195"/>
      <c r="J327" s="195"/>
      <c r="K327" s="195"/>
      <c r="L327" s="195"/>
      <c r="M327" s="195"/>
      <c r="N327" s="195"/>
      <c r="O327" s="195"/>
      <c r="P327" s="195"/>
      <c r="Q327" s="316"/>
      <c r="R327" s="195"/>
      <c r="S327" s="316"/>
      <c r="T327" s="195" t="s">
        <v>889</v>
      </c>
      <c r="U327" s="195"/>
      <c r="V327" s="195"/>
      <c r="W327" s="195"/>
      <c r="X327" s="195"/>
      <c r="Y327" s="195"/>
      <c r="Z327" s="195"/>
      <c r="AA327" s="195"/>
      <c r="AB327" s="316"/>
      <c r="AC327" s="316"/>
      <c r="AD327" s="195"/>
      <c r="AE327" s="195"/>
      <c r="AF327" s="195"/>
      <c r="AG327" s="195"/>
    </row>
    <row r="328" spans="1:33">
      <c r="A328" s="195" t="s">
        <v>901</v>
      </c>
      <c r="B328" s="195"/>
      <c r="C328" s="195"/>
      <c r="D328" s="195"/>
      <c r="E328" s="195"/>
      <c r="F328" s="195"/>
      <c r="G328" s="195"/>
      <c r="H328" s="195"/>
      <c r="I328" s="195"/>
      <c r="J328" s="195"/>
      <c r="K328" s="195"/>
      <c r="L328" s="195"/>
      <c r="M328" s="195"/>
      <c r="N328" s="195"/>
      <c r="O328" s="195"/>
      <c r="P328" s="195"/>
      <c r="Q328" s="316"/>
      <c r="R328" s="195"/>
      <c r="S328" s="316"/>
      <c r="T328" s="195" t="s">
        <v>889</v>
      </c>
      <c r="U328" s="195"/>
      <c r="V328" s="195"/>
      <c r="W328" s="195"/>
      <c r="X328" s="195"/>
      <c r="Y328" s="195"/>
      <c r="Z328" s="195"/>
      <c r="AA328" s="195"/>
      <c r="AB328" s="316"/>
      <c r="AC328" s="316"/>
      <c r="AD328" s="195"/>
      <c r="AE328" s="195"/>
      <c r="AF328" s="195"/>
      <c r="AG328" s="195"/>
    </row>
    <row r="329" spans="1:33">
      <c r="A329" s="195" t="s">
        <v>901</v>
      </c>
      <c r="B329" s="195"/>
      <c r="C329" s="195"/>
      <c r="D329" s="195"/>
      <c r="E329" s="195"/>
      <c r="F329" s="195"/>
      <c r="G329" s="195"/>
      <c r="H329" s="195"/>
      <c r="I329" s="195"/>
      <c r="J329" s="195"/>
      <c r="K329" s="195"/>
      <c r="L329" s="195"/>
      <c r="M329" s="195"/>
      <c r="N329" s="195"/>
      <c r="O329" s="195"/>
      <c r="P329" s="195"/>
      <c r="Q329" s="316"/>
      <c r="R329" s="195"/>
      <c r="S329" s="316"/>
      <c r="T329" s="195" t="s">
        <v>889</v>
      </c>
      <c r="U329" s="195"/>
      <c r="V329" s="195"/>
      <c r="W329" s="195"/>
      <c r="X329" s="195"/>
      <c r="Y329" s="195"/>
      <c r="Z329" s="195"/>
      <c r="AA329" s="195"/>
      <c r="AB329" s="316"/>
      <c r="AC329" s="316"/>
      <c r="AD329" s="195"/>
      <c r="AE329" s="195"/>
      <c r="AF329" s="195"/>
      <c r="AG329" s="195"/>
    </row>
    <row r="330" spans="1:33">
      <c r="A330" s="195" t="s">
        <v>901</v>
      </c>
      <c r="B330" s="195"/>
      <c r="C330" s="195"/>
      <c r="D330" s="195"/>
      <c r="E330" s="195"/>
      <c r="F330" s="195"/>
      <c r="G330" s="195"/>
      <c r="H330" s="195"/>
      <c r="I330" s="195"/>
      <c r="J330" s="195"/>
      <c r="K330" s="195"/>
      <c r="L330" s="195"/>
      <c r="M330" s="195"/>
      <c r="N330" s="195"/>
      <c r="O330" s="195"/>
      <c r="P330" s="195"/>
      <c r="Q330" s="316"/>
      <c r="R330" s="195"/>
      <c r="S330" s="316"/>
      <c r="T330" s="195" t="s">
        <v>889</v>
      </c>
      <c r="U330" s="195"/>
      <c r="V330" s="195"/>
      <c r="W330" s="195"/>
      <c r="X330" s="195"/>
      <c r="Y330" s="195"/>
      <c r="Z330" s="195"/>
      <c r="AA330" s="195"/>
      <c r="AB330" s="316"/>
      <c r="AC330" s="316"/>
      <c r="AD330" s="195"/>
      <c r="AE330" s="195"/>
      <c r="AF330" s="195"/>
      <c r="AG330" s="195"/>
    </row>
    <row r="331" spans="1:33">
      <c r="A331" s="195" t="s">
        <v>901</v>
      </c>
      <c r="B331" s="195"/>
      <c r="C331" s="195"/>
      <c r="D331" s="195"/>
      <c r="E331" s="195"/>
      <c r="F331" s="195"/>
      <c r="G331" s="195"/>
      <c r="H331" s="195"/>
      <c r="I331" s="195"/>
      <c r="J331" s="195"/>
      <c r="K331" s="195"/>
      <c r="L331" s="195"/>
      <c r="M331" s="195"/>
      <c r="N331" s="195"/>
      <c r="O331" s="195"/>
      <c r="P331" s="195"/>
      <c r="Q331" s="316"/>
      <c r="R331" s="195"/>
      <c r="S331" s="316"/>
      <c r="T331" s="195" t="s">
        <v>889</v>
      </c>
      <c r="U331" s="195"/>
      <c r="V331" s="195"/>
      <c r="W331" s="195"/>
      <c r="X331" s="195"/>
      <c r="Y331" s="195"/>
      <c r="Z331" s="195"/>
      <c r="AA331" s="195"/>
      <c r="AB331" s="316"/>
      <c r="AC331" s="316"/>
      <c r="AD331" s="195"/>
      <c r="AE331" s="195"/>
      <c r="AF331" s="195"/>
      <c r="AG331" s="195"/>
    </row>
    <row r="332" spans="1:33">
      <c r="A332" s="195" t="s">
        <v>901</v>
      </c>
      <c r="B332" s="195"/>
      <c r="C332" s="195"/>
      <c r="D332" s="195"/>
      <c r="E332" s="195"/>
      <c r="F332" s="195"/>
      <c r="G332" s="195"/>
      <c r="H332" s="195"/>
      <c r="I332" s="195"/>
      <c r="J332" s="195"/>
      <c r="K332" s="195"/>
      <c r="L332" s="195"/>
      <c r="M332" s="195"/>
      <c r="N332" s="195"/>
      <c r="O332" s="195"/>
      <c r="P332" s="195"/>
      <c r="Q332" s="316"/>
      <c r="R332" s="195"/>
      <c r="S332" s="316"/>
      <c r="T332" s="195" t="s">
        <v>889</v>
      </c>
      <c r="U332" s="195"/>
      <c r="V332" s="195"/>
      <c r="W332" s="195"/>
      <c r="X332" s="195"/>
      <c r="Y332" s="195"/>
      <c r="Z332" s="195"/>
      <c r="AA332" s="195"/>
      <c r="AB332" s="316"/>
      <c r="AC332" s="316"/>
      <c r="AD332" s="195"/>
      <c r="AE332" s="195"/>
      <c r="AF332" s="195"/>
      <c r="AG332" s="195"/>
    </row>
    <row r="333" spans="1:33">
      <c r="A333" s="195" t="s">
        <v>901</v>
      </c>
      <c r="B333" s="195"/>
      <c r="C333" s="195"/>
      <c r="D333" s="195"/>
      <c r="E333" s="195"/>
      <c r="F333" s="195"/>
      <c r="G333" s="195"/>
      <c r="H333" s="195"/>
      <c r="I333" s="195"/>
      <c r="J333" s="195"/>
      <c r="K333" s="195"/>
      <c r="L333" s="195"/>
      <c r="M333" s="195"/>
      <c r="N333" s="195"/>
      <c r="O333" s="195"/>
      <c r="P333" s="195"/>
      <c r="Q333" s="316"/>
      <c r="R333" s="195"/>
      <c r="S333" s="316"/>
      <c r="T333" s="195" t="s">
        <v>889</v>
      </c>
      <c r="U333" s="195"/>
      <c r="V333" s="195"/>
      <c r="W333" s="195"/>
      <c r="X333" s="195"/>
      <c r="Y333" s="195"/>
      <c r="Z333" s="195"/>
      <c r="AA333" s="195"/>
      <c r="AB333" s="316"/>
      <c r="AC333" s="316"/>
      <c r="AD333" s="195"/>
      <c r="AE333" s="195"/>
      <c r="AF333" s="195"/>
      <c r="AG333" s="195"/>
    </row>
    <row r="334" spans="1:33">
      <c r="A334" s="195" t="s">
        <v>901</v>
      </c>
      <c r="B334" s="195"/>
      <c r="C334" s="195"/>
      <c r="D334" s="195"/>
      <c r="E334" s="195"/>
      <c r="F334" s="195"/>
      <c r="G334" s="195"/>
      <c r="H334" s="195"/>
      <c r="I334" s="195"/>
      <c r="J334" s="195"/>
      <c r="K334" s="195"/>
      <c r="L334" s="195"/>
      <c r="M334" s="195"/>
      <c r="N334" s="195"/>
      <c r="O334" s="195"/>
      <c r="P334" s="195"/>
      <c r="Q334" s="316"/>
      <c r="R334" s="195"/>
      <c r="S334" s="316"/>
      <c r="T334" s="195" t="s">
        <v>889</v>
      </c>
      <c r="U334" s="195"/>
      <c r="V334" s="195"/>
      <c r="W334" s="195"/>
      <c r="X334" s="195"/>
      <c r="Y334" s="195"/>
      <c r="Z334" s="195"/>
      <c r="AA334" s="195"/>
      <c r="AB334" s="316"/>
      <c r="AC334" s="316"/>
      <c r="AD334" s="195"/>
      <c r="AE334" s="195"/>
      <c r="AF334" s="195"/>
      <c r="AG334" s="195"/>
    </row>
    <row r="335" spans="1:33">
      <c r="A335" s="195" t="s">
        <v>901</v>
      </c>
      <c r="B335" s="195"/>
      <c r="C335" s="195"/>
      <c r="D335" s="195"/>
      <c r="E335" s="195"/>
      <c r="F335" s="195"/>
      <c r="G335" s="195"/>
      <c r="H335" s="195"/>
      <c r="I335" s="195"/>
      <c r="J335" s="195"/>
      <c r="K335" s="195"/>
      <c r="L335" s="195"/>
      <c r="M335" s="195"/>
      <c r="N335" s="195"/>
      <c r="O335" s="195"/>
      <c r="P335" s="195"/>
      <c r="Q335" s="316"/>
      <c r="R335" s="195"/>
      <c r="S335" s="316"/>
      <c r="T335" s="195" t="s">
        <v>889</v>
      </c>
      <c r="U335" s="195"/>
      <c r="V335" s="195"/>
      <c r="W335" s="195"/>
      <c r="X335" s="195"/>
      <c r="Y335" s="195"/>
      <c r="Z335" s="195"/>
      <c r="AA335" s="195"/>
      <c r="AB335" s="316"/>
      <c r="AC335" s="316"/>
      <c r="AD335" s="195"/>
      <c r="AE335" s="195"/>
      <c r="AF335" s="195"/>
      <c r="AG335" s="195"/>
    </row>
    <row r="336" spans="1:33">
      <c r="A336" s="195" t="s">
        <v>901</v>
      </c>
      <c r="B336" s="195"/>
      <c r="C336" s="195"/>
      <c r="D336" s="195"/>
      <c r="E336" s="195"/>
      <c r="F336" s="195"/>
      <c r="G336" s="195"/>
      <c r="H336" s="195"/>
      <c r="I336" s="195"/>
      <c r="J336" s="195"/>
      <c r="K336" s="195"/>
      <c r="L336" s="195"/>
      <c r="M336" s="195"/>
      <c r="N336" s="195"/>
      <c r="O336" s="195"/>
      <c r="P336" s="195"/>
      <c r="Q336" s="316"/>
      <c r="R336" s="195"/>
      <c r="S336" s="316"/>
      <c r="T336" s="195" t="s">
        <v>889</v>
      </c>
      <c r="U336" s="195"/>
      <c r="V336" s="195"/>
      <c r="W336" s="195"/>
      <c r="X336" s="195"/>
      <c r="Y336" s="195"/>
      <c r="Z336" s="195"/>
      <c r="AA336" s="195"/>
      <c r="AB336" s="316"/>
      <c r="AC336" s="316"/>
      <c r="AD336" s="195"/>
      <c r="AE336" s="195"/>
      <c r="AF336" s="195"/>
      <c r="AG336" s="195"/>
    </row>
    <row r="337" spans="1:33">
      <c r="A337" s="195" t="s">
        <v>901</v>
      </c>
      <c r="B337" s="195"/>
      <c r="C337" s="195"/>
      <c r="D337" s="195"/>
      <c r="E337" s="195"/>
      <c r="F337" s="195"/>
      <c r="G337" s="195"/>
      <c r="H337" s="195"/>
      <c r="I337" s="195"/>
      <c r="J337" s="195"/>
      <c r="K337" s="195"/>
      <c r="L337" s="195"/>
      <c r="M337" s="195"/>
      <c r="N337" s="195"/>
      <c r="O337" s="195"/>
      <c r="P337" s="195"/>
      <c r="Q337" s="316"/>
      <c r="R337" s="195"/>
      <c r="S337" s="316"/>
      <c r="T337" s="195" t="s">
        <v>889</v>
      </c>
      <c r="U337" s="195"/>
      <c r="V337" s="195"/>
      <c r="W337" s="195"/>
      <c r="X337" s="195"/>
      <c r="Y337" s="195"/>
      <c r="Z337" s="195"/>
      <c r="AA337" s="195"/>
      <c r="AB337" s="316"/>
      <c r="AC337" s="316"/>
      <c r="AD337" s="195"/>
      <c r="AE337" s="195"/>
      <c r="AF337" s="195"/>
      <c r="AG337" s="195"/>
    </row>
    <row r="338" spans="1:33">
      <c r="A338" s="195" t="s">
        <v>901</v>
      </c>
      <c r="B338" s="195"/>
      <c r="C338" s="195"/>
      <c r="D338" s="195"/>
      <c r="E338" s="195"/>
      <c r="F338" s="195"/>
      <c r="G338" s="195"/>
      <c r="H338" s="195"/>
      <c r="I338" s="195"/>
      <c r="J338" s="195"/>
      <c r="K338" s="195"/>
      <c r="L338" s="195"/>
      <c r="M338" s="195"/>
      <c r="N338" s="195"/>
      <c r="O338" s="195"/>
      <c r="P338" s="195"/>
      <c r="Q338" s="316"/>
      <c r="R338" s="195"/>
      <c r="S338" s="316"/>
      <c r="T338" s="195" t="s">
        <v>889</v>
      </c>
      <c r="U338" s="195"/>
      <c r="V338" s="195"/>
      <c r="W338" s="195"/>
      <c r="X338" s="195"/>
      <c r="Y338" s="195"/>
      <c r="Z338" s="195"/>
      <c r="AA338" s="195"/>
      <c r="AB338" s="316"/>
      <c r="AC338" s="316"/>
      <c r="AD338" s="195"/>
      <c r="AE338" s="195"/>
      <c r="AF338" s="195"/>
      <c r="AG338" s="195"/>
    </row>
    <row r="339" spans="1:33">
      <c r="A339" s="195" t="s">
        <v>901</v>
      </c>
      <c r="B339" s="195"/>
      <c r="C339" s="195"/>
      <c r="D339" s="195"/>
      <c r="E339" s="195"/>
      <c r="F339" s="195"/>
      <c r="G339" s="195"/>
      <c r="H339" s="195"/>
      <c r="I339" s="195"/>
      <c r="J339" s="195"/>
      <c r="K339" s="195"/>
      <c r="L339" s="195"/>
      <c r="M339" s="195"/>
      <c r="N339" s="195"/>
      <c r="O339" s="195"/>
      <c r="P339" s="195"/>
      <c r="Q339" s="316"/>
      <c r="R339" s="195"/>
      <c r="S339" s="316"/>
      <c r="T339" s="195" t="s">
        <v>889</v>
      </c>
      <c r="U339" s="195"/>
      <c r="V339" s="195"/>
      <c r="W339" s="195"/>
      <c r="X339" s="195"/>
      <c r="Y339" s="195"/>
      <c r="Z339" s="195"/>
      <c r="AA339" s="195"/>
      <c r="AB339" s="316"/>
      <c r="AC339" s="316"/>
      <c r="AD339" s="195"/>
      <c r="AE339" s="195"/>
      <c r="AF339" s="195"/>
      <c r="AG339" s="195"/>
    </row>
    <row r="340" spans="1:33">
      <c r="A340" s="195" t="s">
        <v>901</v>
      </c>
      <c r="B340" s="195"/>
      <c r="C340" s="195"/>
      <c r="D340" s="195"/>
      <c r="E340" s="195"/>
      <c r="F340" s="195"/>
      <c r="G340" s="195"/>
      <c r="H340" s="195"/>
      <c r="I340" s="195"/>
      <c r="J340" s="195"/>
      <c r="K340" s="195"/>
      <c r="L340" s="195"/>
      <c r="M340" s="195"/>
      <c r="N340" s="195"/>
      <c r="O340" s="195"/>
      <c r="P340" s="195"/>
      <c r="Q340" s="316"/>
      <c r="R340" s="195"/>
      <c r="S340" s="316"/>
      <c r="T340" s="195" t="s">
        <v>889</v>
      </c>
      <c r="U340" s="195"/>
      <c r="V340" s="195"/>
      <c r="W340" s="195"/>
      <c r="X340" s="195"/>
      <c r="Y340" s="195"/>
      <c r="Z340" s="195"/>
      <c r="AA340" s="195"/>
      <c r="AB340" s="316"/>
      <c r="AC340" s="316"/>
      <c r="AD340" s="195"/>
      <c r="AE340" s="195"/>
      <c r="AF340" s="195"/>
      <c r="AG340" s="195"/>
    </row>
    <row r="341" spans="1:33">
      <c r="A341" s="195" t="s">
        <v>901</v>
      </c>
      <c r="B341" s="195"/>
      <c r="C341" s="195"/>
      <c r="D341" s="195"/>
      <c r="E341" s="195"/>
      <c r="F341" s="195"/>
      <c r="G341" s="195"/>
      <c r="H341" s="195"/>
      <c r="I341" s="195"/>
      <c r="J341" s="195"/>
      <c r="K341" s="195"/>
      <c r="L341" s="195"/>
      <c r="M341" s="195"/>
      <c r="N341" s="195"/>
      <c r="O341" s="195"/>
      <c r="P341" s="195"/>
      <c r="Q341" s="316"/>
      <c r="R341" s="195"/>
      <c r="S341" s="316"/>
      <c r="T341" s="195" t="s">
        <v>889</v>
      </c>
      <c r="U341" s="195"/>
      <c r="V341" s="195"/>
      <c r="W341" s="195"/>
      <c r="X341" s="195"/>
      <c r="Y341" s="195"/>
      <c r="Z341" s="195"/>
      <c r="AA341" s="195"/>
      <c r="AB341" s="316"/>
      <c r="AC341" s="316"/>
      <c r="AD341" s="195"/>
      <c r="AE341" s="195"/>
      <c r="AF341" s="195"/>
      <c r="AG341" s="195"/>
    </row>
    <row r="342" spans="1:33">
      <c r="A342" s="195" t="s">
        <v>901</v>
      </c>
      <c r="B342" s="195"/>
      <c r="C342" s="195"/>
      <c r="D342" s="195"/>
      <c r="E342" s="195"/>
      <c r="F342" s="195"/>
      <c r="G342" s="195"/>
      <c r="H342" s="195"/>
      <c r="I342" s="195"/>
      <c r="J342" s="195"/>
      <c r="K342" s="195"/>
      <c r="L342" s="195"/>
      <c r="M342" s="195"/>
      <c r="N342" s="195"/>
      <c r="O342" s="195"/>
      <c r="P342" s="195"/>
      <c r="Q342" s="316"/>
      <c r="R342" s="195"/>
      <c r="S342" s="316"/>
      <c r="T342" s="195" t="s">
        <v>889</v>
      </c>
      <c r="U342" s="195"/>
      <c r="V342" s="195"/>
      <c r="W342" s="195"/>
      <c r="X342" s="195"/>
      <c r="Y342" s="195"/>
      <c r="Z342" s="195"/>
      <c r="AA342" s="195"/>
      <c r="AB342" s="316"/>
      <c r="AC342" s="316"/>
      <c r="AD342" s="195"/>
      <c r="AE342" s="195"/>
      <c r="AF342" s="195"/>
      <c r="AG342" s="195"/>
    </row>
    <row r="343" spans="1:33">
      <c r="A343" s="195" t="s">
        <v>901</v>
      </c>
      <c r="B343" s="195"/>
      <c r="C343" s="195"/>
      <c r="D343" s="195"/>
      <c r="E343" s="195"/>
      <c r="F343" s="195"/>
      <c r="G343" s="195"/>
      <c r="H343" s="195"/>
      <c r="I343" s="195"/>
      <c r="J343" s="195"/>
      <c r="K343" s="195"/>
      <c r="L343" s="195"/>
      <c r="M343" s="195"/>
      <c r="N343" s="195"/>
      <c r="O343" s="195"/>
      <c r="P343" s="195"/>
      <c r="Q343" s="316"/>
      <c r="R343" s="195"/>
      <c r="S343" s="316"/>
      <c r="T343" s="195" t="s">
        <v>889</v>
      </c>
      <c r="U343" s="195"/>
      <c r="V343" s="195"/>
      <c r="W343" s="195"/>
      <c r="X343" s="195"/>
      <c r="Y343" s="195"/>
      <c r="Z343" s="195"/>
      <c r="AA343" s="195"/>
      <c r="AB343" s="316"/>
      <c r="AC343" s="316"/>
      <c r="AD343" s="195"/>
      <c r="AE343" s="195"/>
      <c r="AF343" s="195"/>
      <c r="AG343" s="195"/>
    </row>
    <row r="344" spans="1:33">
      <c r="A344" s="195" t="s">
        <v>901</v>
      </c>
      <c r="B344" s="195"/>
      <c r="C344" s="195"/>
      <c r="D344" s="195"/>
      <c r="E344" s="195"/>
      <c r="F344" s="195"/>
      <c r="G344" s="195"/>
      <c r="H344" s="195"/>
      <c r="I344" s="195"/>
      <c r="J344" s="195"/>
      <c r="K344" s="195"/>
      <c r="L344" s="195"/>
      <c r="M344" s="195"/>
      <c r="N344" s="195"/>
      <c r="O344" s="195"/>
      <c r="P344" s="195"/>
      <c r="Q344" s="316"/>
      <c r="R344" s="195"/>
      <c r="S344" s="316"/>
      <c r="T344" s="195" t="s">
        <v>889</v>
      </c>
      <c r="U344" s="195"/>
      <c r="V344" s="195"/>
      <c r="W344" s="195"/>
      <c r="X344" s="195"/>
      <c r="Y344" s="195"/>
      <c r="Z344" s="195"/>
      <c r="AA344" s="195"/>
      <c r="AB344" s="316"/>
      <c r="AC344" s="316"/>
      <c r="AD344" s="195"/>
      <c r="AE344" s="195"/>
      <c r="AF344" s="195"/>
      <c r="AG344" s="195"/>
    </row>
    <row r="345" spans="1:33">
      <c r="A345" s="195" t="s">
        <v>901</v>
      </c>
      <c r="B345" s="195"/>
      <c r="C345" s="195"/>
      <c r="D345" s="195"/>
      <c r="E345" s="195"/>
      <c r="F345" s="195"/>
      <c r="G345" s="195"/>
      <c r="H345" s="195"/>
      <c r="I345" s="195"/>
      <c r="J345" s="195"/>
      <c r="K345" s="195"/>
      <c r="L345" s="195"/>
      <c r="M345" s="195"/>
      <c r="N345" s="195"/>
      <c r="O345" s="195"/>
      <c r="P345" s="195"/>
      <c r="Q345" s="316"/>
      <c r="R345" s="195"/>
      <c r="S345" s="316"/>
      <c r="T345" s="195" t="s">
        <v>889</v>
      </c>
      <c r="U345" s="195"/>
      <c r="V345" s="195"/>
      <c r="W345" s="195"/>
      <c r="X345" s="195"/>
      <c r="Y345" s="195"/>
      <c r="Z345" s="195"/>
      <c r="AA345" s="195"/>
      <c r="AB345" s="316"/>
      <c r="AC345" s="316"/>
      <c r="AD345" s="195"/>
      <c r="AE345" s="195"/>
      <c r="AF345" s="195"/>
      <c r="AG345" s="195"/>
    </row>
    <row r="346" spans="1:33">
      <c r="A346" s="195" t="s">
        <v>901</v>
      </c>
      <c r="B346" s="195"/>
      <c r="C346" s="195"/>
      <c r="D346" s="195"/>
      <c r="E346" s="195"/>
      <c r="F346" s="195"/>
      <c r="G346" s="195"/>
      <c r="H346" s="195"/>
      <c r="I346" s="195"/>
      <c r="J346" s="195"/>
      <c r="K346" s="195"/>
      <c r="L346" s="195"/>
      <c r="M346" s="195"/>
      <c r="N346" s="195"/>
      <c r="O346" s="195"/>
      <c r="P346" s="195"/>
      <c r="Q346" s="316"/>
      <c r="R346" s="195"/>
      <c r="S346" s="316"/>
      <c r="T346" s="195" t="s">
        <v>889</v>
      </c>
      <c r="U346" s="195"/>
      <c r="V346" s="195"/>
      <c r="W346" s="195"/>
      <c r="X346" s="195"/>
      <c r="Y346" s="195"/>
      <c r="Z346" s="195"/>
      <c r="AA346" s="195"/>
      <c r="AB346" s="316"/>
      <c r="AC346" s="316"/>
      <c r="AD346" s="195"/>
      <c r="AE346" s="195"/>
      <c r="AF346" s="195"/>
      <c r="AG346" s="195"/>
    </row>
    <row r="347" spans="1:33">
      <c r="A347" s="195" t="s">
        <v>901</v>
      </c>
      <c r="B347" s="195"/>
      <c r="C347" s="195"/>
      <c r="D347" s="195"/>
      <c r="E347" s="195"/>
      <c r="F347" s="195"/>
      <c r="G347" s="195"/>
      <c r="H347" s="195"/>
      <c r="I347" s="195"/>
      <c r="J347" s="195"/>
      <c r="K347" s="195"/>
      <c r="L347" s="195"/>
      <c r="M347" s="195"/>
      <c r="N347" s="195"/>
      <c r="O347" s="195"/>
      <c r="P347" s="195"/>
      <c r="Q347" s="316"/>
      <c r="R347" s="195"/>
      <c r="S347" s="316"/>
      <c r="T347" s="195" t="s">
        <v>889</v>
      </c>
      <c r="U347" s="195"/>
      <c r="V347" s="195"/>
      <c r="W347" s="195"/>
      <c r="X347" s="195"/>
      <c r="Y347" s="195"/>
      <c r="Z347" s="195"/>
      <c r="AA347" s="195"/>
      <c r="AB347" s="316"/>
      <c r="AC347" s="316"/>
      <c r="AD347" s="195"/>
      <c r="AE347" s="195"/>
      <c r="AF347" s="195"/>
      <c r="AG347" s="195"/>
    </row>
    <row r="348" spans="1:33">
      <c r="A348" s="195" t="s">
        <v>901</v>
      </c>
      <c r="B348" s="195"/>
      <c r="C348" s="195"/>
      <c r="D348" s="195"/>
      <c r="E348" s="195"/>
      <c r="F348" s="195"/>
      <c r="G348" s="195"/>
      <c r="H348" s="195"/>
      <c r="I348" s="195"/>
      <c r="J348" s="195"/>
      <c r="K348" s="195"/>
      <c r="L348" s="195"/>
      <c r="M348" s="195"/>
      <c r="N348" s="195"/>
      <c r="O348" s="195"/>
      <c r="P348" s="195"/>
      <c r="Q348" s="316"/>
      <c r="R348" s="195"/>
      <c r="S348" s="316"/>
      <c r="T348" s="195" t="s">
        <v>889</v>
      </c>
      <c r="U348" s="195"/>
      <c r="V348" s="195"/>
      <c r="W348" s="195"/>
      <c r="X348" s="195"/>
      <c r="Y348" s="195"/>
      <c r="Z348" s="195"/>
      <c r="AA348" s="195"/>
      <c r="AB348" s="316"/>
      <c r="AC348" s="316"/>
      <c r="AD348" s="195"/>
      <c r="AE348" s="195"/>
      <c r="AF348" s="195"/>
      <c r="AG348" s="195"/>
    </row>
    <row r="349" spans="1:33">
      <c r="A349" s="195" t="s">
        <v>901</v>
      </c>
      <c r="B349" s="195"/>
      <c r="C349" s="195"/>
      <c r="D349" s="195"/>
      <c r="E349" s="195"/>
      <c r="F349" s="195"/>
      <c r="G349" s="195"/>
      <c r="H349" s="195"/>
      <c r="I349" s="195"/>
      <c r="J349" s="195"/>
      <c r="K349" s="195"/>
      <c r="L349" s="195"/>
      <c r="M349" s="195"/>
      <c r="N349" s="195"/>
      <c r="O349" s="195"/>
      <c r="P349" s="195"/>
      <c r="Q349" s="316"/>
      <c r="R349" s="195"/>
      <c r="S349" s="316"/>
      <c r="T349" s="195" t="s">
        <v>889</v>
      </c>
      <c r="U349" s="195"/>
      <c r="V349" s="195"/>
      <c r="W349" s="195"/>
      <c r="X349" s="195"/>
      <c r="Y349" s="195"/>
      <c r="Z349" s="195"/>
      <c r="AA349" s="195"/>
      <c r="AB349" s="316"/>
      <c r="AC349" s="316"/>
      <c r="AD349" s="195"/>
      <c r="AE349" s="195"/>
      <c r="AF349" s="195"/>
      <c r="AG349" s="195"/>
    </row>
    <row r="350" spans="1:33">
      <c r="A350" s="195" t="s">
        <v>901</v>
      </c>
      <c r="B350" s="195"/>
      <c r="C350" s="195"/>
      <c r="D350" s="195"/>
      <c r="E350" s="195"/>
      <c r="F350" s="195"/>
      <c r="G350" s="195"/>
      <c r="H350" s="195"/>
      <c r="I350" s="195"/>
      <c r="J350" s="195"/>
      <c r="K350" s="195"/>
      <c r="L350" s="195"/>
      <c r="M350" s="195"/>
      <c r="N350" s="195"/>
      <c r="O350" s="195"/>
      <c r="P350" s="195"/>
      <c r="Q350" s="316"/>
      <c r="R350" s="195"/>
      <c r="S350" s="316"/>
      <c r="T350" s="195" t="s">
        <v>889</v>
      </c>
      <c r="U350" s="195"/>
      <c r="V350" s="195"/>
      <c r="W350" s="195"/>
      <c r="X350" s="195"/>
      <c r="Y350" s="195"/>
      <c r="Z350" s="195"/>
      <c r="AA350" s="195"/>
      <c r="AB350" s="316"/>
      <c r="AC350" s="316"/>
      <c r="AD350" s="195"/>
      <c r="AE350" s="195"/>
      <c r="AF350" s="195"/>
      <c r="AG350" s="195"/>
    </row>
    <row r="351" spans="1:33">
      <c r="A351" s="195" t="s">
        <v>901</v>
      </c>
      <c r="B351" s="195"/>
      <c r="C351" s="195"/>
      <c r="D351" s="195"/>
      <c r="E351" s="195"/>
      <c r="F351" s="195"/>
      <c r="G351" s="195"/>
      <c r="H351" s="195"/>
      <c r="I351" s="195"/>
      <c r="J351" s="195"/>
      <c r="K351" s="195"/>
      <c r="L351" s="195"/>
      <c r="M351" s="195"/>
      <c r="N351" s="195"/>
      <c r="O351" s="195"/>
      <c r="P351" s="195"/>
      <c r="Q351" s="316"/>
      <c r="R351" s="195"/>
      <c r="S351" s="316"/>
      <c r="T351" s="195" t="s">
        <v>889</v>
      </c>
      <c r="U351" s="195"/>
      <c r="V351" s="195"/>
      <c r="W351" s="195"/>
      <c r="X351" s="195"/>
      <c r="Y351" s="195"/>
      <c r="Z351" s="195"/>
      <c r="AA351" s="195"/>
      <c r="AB351" s="316"/>
      <c r="AC351" s="316"/>
      <c r="AD351" s="195"/>
      <c r="AE351" s="195"/>
      <c r="AF351" s="195"/>
      <c r="AG351" s="195"/>
    </row>
    <row r="352" spans="1:33">
      <c r="A352" s="195" t="s">
        <v>901</v>
      </c>
      <c r="B352" s="195"/>
      <c r="C352" s="195"/>
      <c r="D352" s="195"/>
      <c r="E352" s="195"/>
      <c r="F352" s="195"/>
      <c r="G352" s="195"/>
      <c r="H352" s="195"/>
      <c r="I352" s="195"/>
      <c r="J352" s="195"/>
      <c r="K352" s="195"/>
      <c r="L352" s="195"/>
      <c r="M352" s="195"/>
      <c r="N352" s="195"/>
      <c r="O352" s="195"/>
      <c r="P352" s="195"/>
      <c r="Q352" s="316"/>
      <c r="R352" s="195"/>
      <c r="S352" s="316"/>
      <c r="T352" s="195" t="s">
        <v>889</v>
      </c>
      <c r="U352" s="195"/>
      <c r="V352" s="195"/>
      <c r="W352" s="195"/>
      <c r="X352" s="195"/>
      <c r="Y352" s="195"/>
      <c r="Z352" s="195"/>
      <c r="AA352" s="195"/>
      <c r="AB352" s="316"/>
      <c r="AC352" s="316"/>
      <c r="AD352" s="195"/>
      <c r="AE352" s="195"/>
      <c r="AF352" s="195"/>
      <c r="AG352" s="195"/>
    </row>
    <row r="353" spans="1:33">
      <c r="A353" s="195" t="s">
        <v>901</v>
      </c>
      <c r="B353" s="195"/>
      <c r="C353" s="195"/>
      <c r="D353" s="195"/>
      <c r="E353" s="195"/>
      <c r="F353" s="195"/>
      <c r="G353" s="195"/>
      <c r="H353" s="195"/>
      <c r="I353" s="195"/>
      <c r="J353" s="195"/>
      <c r="K353" s="195"/>
      <c r="L353" s="195"/>
      <c r="M353" s="195"/>
      <c r="N353" s="195"/>
      <c r="O353" s="195"/>
      <c r="P353" s="195"/>
      <c r="Q353" s="316"/>
      <c r="R353" s="195"/>
      <c r="S353" s="316"/>
      <c r="T353" s="195" t="s">
        <v>889</v>
      </c>
      <c r="U353" s="195"/>
      <c r="V353" s="195"/>
      <c r="W353" s="195"/>
      <c r="X353" s="195"/>
      <c r="Y353" s="195"/>
      <c r="Z353" s="195"/>
      <c r="AA353" s="195"/>
      <c r="AB353" s="316"/>
      <c r="AC353" s="316"/>
      <c r="AD353" s="195"/>
      <c r="AE353" s="195"/>
      <c r="AF353" s="195"/>
      <c r="AG353" s="195"/>
    </row>
    <row r="354" spans="1:33">
      <c r="A354" s="195" t="s">
        <v>901</v>
      </c>
      <c r="B354" s="195"/>
      <c r="C354" s="195"/>
      <c r="D354" s="195"/>
      <c r="E354" s="195"/>
      <c r="F354" s="195"/>
      <c r="G354" s="195"/>
      <c r="H354" s="195"/>
      <c r="I354" s="195"/>
      <c r="J354" s="195"/>
      <c r="K354" s="195"/>
      <c r="L354" s="195"/>
      <c r="M354" s="195"/>
      <c r="N354" s="195"/>
      <c r="O354" s="195"/>
      <c r="P354" s="195"/>
      <c r="Q354" s="316"/>
      <c r="R354" s="195"/>
      <c r="S354" s="316"/>
      <c r="T354" s="195" t="s">
        <v>889</v>
      </c>
      <c r="U354" s="195"/>
      <c r="V354" s="195"/>
      <c r="W354" s="195"/>
      <c r="X354" s="195"/>
      <c r="Y354" s="195"/>
      <c r="Z354" s="195"/>
      <c r="AA354" s="195"/>
      <c r="AB354" s="316"/>
      <c r="AC354" s="316"/>
      <c r="AD354" s="195"/>
      <c r="AE354" s="195"/>
      <c r="AF354" s="195"/>
      <c r="AG354" s="195"/>
    </row>
    <row r="355" spans="1:33">
      <c r="A355" s="195" t="s">
        <v>901</v>
      </c>
      <c r="B355" s="195"/>
      <c r="C355" s="195"/>
      <c r="D355" s="195"/>
      <c r="E355" s="195"/>
      <c r="F355" s="195"/>
      <c r="G355" s="195"/>
      <c r="H355" s="195"/>
      <c r="I355" s="195"/>
      <c r="J355" s="195"/>
      <c r="K355" s="195"/>
      <c r="L355" s="195"/>
      <c r="M355" s="195"/>
      <c r="N355" s="195"/>
      <c r="O355" s="195"/>
      <c r="P355" s="195"/>
      <c r="Q355" s="316"/>
      <c r="R355" s="195"/>
      <c r="S355" s="316"/>
      <c r="T355" s="195" t="s">
        <v>889</v>
      </c>
      <c r="U355" s="195"/>
      <c r="V355" s="195"/>
      <c r="W355" s="195"/>
      <c r="X355" s="195"/>
      <c r="Y355" s="195"/>
      <c r="Z355" s="195"/>
      <c r="AA355" s="195"/>
      <c r="AB355" s="316"/>
      <c r="AC355" s="316"/>
      <c r="AD355" s="195"/>
      <c r="AE355" s="195"/>
      <c r="AF355" s="195"/>
      <c r="AG355" s="195"/>
    </row>
    <row r="356" spans="1:33">
      <c r="A356" s="195" t="s">
        <v>901</v>
      </c>
      <c r="B356" s="195"/>
      <c r="C356" s="195"/>
      <c r="D356" s="195"/>
      <c r="E356" s="195"/>
      <c r="F356" s="195"/>
      <c r="G356" s="195"/>
      <c r="H356" s="195"/>
      <c r="I356" s="195"/>
      <c r="J356" s="195"/>
      <c r="K356" s="195"/>
      <c r="L356" s="195"/>
      <c r="M356" s="195"/>
      <c r="N356" s="195"/>
      <c r="O356" s="195"/>
      <c r="P356" s="195"/>
      <c r="Q356" s="316"/>
      <c r="R356" s="195"/>
      <c r="S356" s="316"/>
      <c r="T356" s="195" t="s">
        <v>889</v>
      </c>
      <c r="U356" s="195"/>
      <c r="V356" s="195"/>
      <c r="W356" s="195"/>
      <c r="X356" s="195"/>
      <c r="Y356" s="195"/>
      <c r="Z356" s="195"/>
      <c r="AA356" s="195"/>
      <c r="AB356" s="316"/>
      <c r="AC356" s="316"/>
      <c r="AD356" s="195"/>
      <c r="AE356" s="195"/>
      <c r="AF356" s="195"/>
      <c r="AG356" s="195"/>
    </row>
    <row r="357" spans="1:33">
      <c r="A357" s="195" t="s">
        <v>901</v>
      </c>
      <c r="B357" s="195"/>
      <c r="C357" s="195"/>
      <c r="D357" s="195"/>
      <c r="E357" s="195"/>
      <c r="F357" s="195"/>
      <c r="G357" s="195"/>
      <c r="H357" s="195"/>
      <c r="I357" s="195"/>
      <c r="J357" s="195"/>
      <c r="K357" s="195"/>
      <c r="L357" s="195"/>
      <c r="M357" s="195"/>
      <c r="N357" s="195"/>
      <c r="O357" s="195"/>
      <c r="P357" s="195"/>
      <c r="Q357" s="316"/>
      <c r="R357" s="195"/>
      <c r="S357" s="316"/>
      <c r="T357" s="195" t="s">
        <v>889</v>
      </c>
      <c r="U357" s="195"/>
      <c r="V357" s="195"/>
      <c r="W357" s="195"/>
      <c r="X357" s="195"/>
      <c r="Y357" s="195"/>
      <c r="Z357" s="195"/>
      <c r="AA357" s="195"/>
      <c r="AB357" s="316"/>
      <c r="AC357" s="316"/>
      <c r="AD357" s="195"/>
      <c r="AE357" s="195"/>
      <c r="AF357" s="195"/>
      <c r="AG357" s="195"/>
    </row>
    <row r="358" spans="1:33">
      <c r="A358" s="195" t="s">
        <v>901</v>
      </c>
      <c r="B358" s="195"/>
      <c r="C358" s="195"/>
      <c r="D358" s="195"/>
      <c r="E358" s="195"/>
      <c r="F358" s="195"/>
      <c r="G358" s="195"/>
      <c r="H358" s="195"/>
      <c r="I358" s="195"/>
      <c r="J358" s="195"/>
      <c r="K358" s="195"/>
      <c r="L358" s="195"/>
      <c r="M358" s="195"/>
      <c r="N358" s="195"/>
      <c r="O358" s="195"/>
      <c r="P358" s="195"/>
      <c r="Q358" s="316"/>
      <c r="R358" s="195"/>
      <c r="S358" s="316"/>
      <c r="T358" s="195" t="s">
        <v>889</v>
      </c>
      <c r="U358" s="195"/>
      <c r="V358" s="195"/>
      <c r="W358" s="195"/>
      <c r="X358" s="195"/>
      <c r="Y358" s="195"/>
      <c r="Z358" s="195"/>
      <c r="AA358" s="195"/>
      <c r="AB358" s="316"/>
      <c r="AC358" s="316"/>
      <c r="AD358" s="195"/>
      <c r="AE358" s="195"/>
      <c r="AF358" s="195"/>
      <c r="AG358" s="195"/>
    </row>
    <row r="359" spans="1:33">
      <c r="A359" s="195" t="s">
        <v>901</v>
      </c>
      <c r="B359" s="195"/>
      <c r="C359" s="195"/>
      <c r="D359" s="195"/>
      <c r="E359" s="195"/>
      <c r="F359" s="195"/>
      <c r="G359" s="195"/>
      <c r="H359" s="195"/>
      <c r="I359" s="195"/>
      <c r="J359" s="195"/>
      <c r="K359" s="195"/>
      <c r="L359" s="195"/>
      <c r="M359" s="195"/>
      <c r="N359" s="195"/>
      <c r="O359" s="195"/>
      <c r="P359" s="195"/>
      <c r="Q359" s="316"/>
      <c r="R359" s="195"/>
      <c r="S359" s="316"/>
      <c r="T359" s="195" t="s">
        <v>889</v>
      </c>
      <c r="U359" s="195"/>
      <c r="V359" s="195"/>
      <c r="W359" s="195"/>
      <c r="X359" s="195"/>
      <c r="Y359" s="195"/>
      <c r="Z359" s="195"/>
      <c r="AA359" s="195"/>
      <c r="AB359" s="316"/>
      <c r="AC359" s="316"/>
      <c r="AD359" s="195"/>
      <c r="AE359" s="195"/>
      <c r="AF359" s="195"/>
      <c r="AG359" s="195"/>
    </row>
    <row r="360" spans="1:33">
      <c r="A360" s="195" t="s">
        <v>901</v>
      </c>
      <c r="B360" s="195"/>
      <c r="C360" s="195"/>
      <c r="D360" s="195"/>
      <c r="E360" s="195"/>
      <c r="F360" s="195"/>
      <c r="G360" s="195"/>
      <c r="H360" s="195"/>
      <c r="I360" s="195"/>
      <c r="J360" s="195"/>
      <c r="K360" s="195"/>
      <c r="L360" s="195"/>
      <c r="M360" s="195"/>
      <c r="N360" s="195"/>
      <c r="O360" s="195"/>
      <c r="P360" s="195"/>
      <c r="Q360" s="316"/>
      <c r="R360" s="195"/>
      <c r="S360" s="316"/>
      <c r="T360" s="195" t="s">
        <v>889</v>
      </c>
      <c r="U360" s="195"/>
      <c r="V360" s="195"/>
      <c r="W360" s="195"/>
      <c r="X360" s="195"/>
      <c r="Y360" s="195"/>
      <c r="Z360" s="195"/>
      <c r="AA360" s="195"/>
      <c r="AB360" s="316"/>
      <c r="AC360" s="316"/>
      <c r="AD360" s="195"/>
      <c r="AE360" s="195"/>
      <c r="AF360" s="195"/>
      <c r="AG360" s="195"/>
    </row>
    <row r="361" spans="1:33">
      <c r="A361" s="195" t="s">
        <v>901</v>
      </c>
      <c r="B361" s="195"/>
      <c r="C361" s="195"/>
      <c r="D361" s="195"/>
      <c r="E361" s="195"/>
      <c r="F361" s="195"/>
      <c r="G361" s="195"/>
      <c r="H361" s="195"/>
      <c r="I361" s="195"/>
      <c r="J361" s="195"/>
      <c r="K361" s="195"/>
      <c r="L361" s="195"/>
      <c r="M361" s="195"/>
      <c r="N361" s="195"/>
      <c r="O361" s="195"/>
      <c r="P361" s="195"/>
      <c r="Q361" s="316"/>
      <c r="R361" s="195"/>
      <c r="S361" s="316"/>
      <c r="T361" s="195" t="s">
        <v>889</v>
      </c>
      <c r="U361" s="195"/>
      <c r="V361" s="195"/>
      <c r="W361" s="195"/>
      <c r="X361" s="195"/>
      <c r="Y361" s="195"/>
      <c r="Z361" s="195"/>
      <c r="AA361" s="195"/>
      <c r="AB361" s="316"/>
      <c r="AC361" s="316"/>
      <c r="AD361" s="195"/>
      <c r="AE361" s="195"/>
      <c r="AF361" s="195"/>
      <c r="AG361" s="195"/>
    </row>
    <row r="362" spans="1:33">
      <c r="A362" s="195" t="s">
        <v>901</v>
      </c>
      <c r="B362" s="195"/>
      <c r="C362" s="195"/>
      <c r="D362" s="195"/>
      <c r="E362" s="195"/>
      <c r="F362" s="195"/>
      <c r="G362" s="195"/>
      <c r="H362" s="195"/>
      <c r="I362" s="195"/>
      <c r="J362" s="195"/>
      <c r="K362" s="195"/>
      <c r="L362" s="195"/>
      <c r="M362" s="195"/>
      <c r="N362" s="195"/>
      <c r="O362" s="195"/>
      <c r="P362" s="195"/>
      <c r="Q362" s="316"/>
      <c r="R362" s="195"/>
      <c r="S362" s="316"/>
      <c r="T362" s="195" t="s">
        <v>889</v>
      </c>
      <c r="U362" s="195"/>
      <c r="V362" s="195"/>
      <c r="W362" s="195"/>
      <c r="X362" s="195"/>
      <c r="Y362" s="195"/>
      <c r="Z362" s="195"/>
      <c r="AA362" s="195"/>
      <c r="AB362" s="316"/>
      <c r="AC362" s="316"/>
      <c r="AD362" s="195"/>
      <c r="AE362" s="195"/>
      <c r="AF362" s="195"/>
      <c r="AG362" s="195"/>
    </row>
    <row r="363" spans="1:33">
      <c r="A363" s="195" t="s">
        <v>901</v>
      </c>
      <c r="B363" s="195"/>
      <c r="C363" s="195"/>
      <c r="D363" s="195"/>
      <c r="E363" s="195"/>
      <c r="F363" s="195"/>
      <c r="G363" s="195"/>
      <c r="H363" s="195"/>
      <c r="I363" s="195"/>
      <c r="J363" s="195"/>
      <c r="K363" s="195"/>
      <c r="L363" s="195"/>
      <c r="M363" s="195"/>
      <c r="N363" s="195"/>
      <c r="O363" s="195"/>
      <c r="P363" s="195"/>
      <c r="Q363" s="316"/>
      <c r="R363" s="195"/>
      <c r="S363" s="316"/>
      <c r="T363" s="195" t="s">
        <v>889</v>
      </c>
      <c r="U363" s="195"/>
      <c r="V363" s="195"/>
      <c r="W363" s="195"/>
      <c r="X363" s="195"/>
      <c r="Y363" s="195"/>
      <c r="Z363" s="195"/>
      <c r="AA363" s="195"/>
      <c r="AB363" s="316"/>
      <c r="AC363" s="316"/>
      <c r="AD363" s="195"/>
      <c r="AE363" s="195"/>
      <c r="AF363" s="195"/>
      <c r="AG363" s="195"/>
    </row>
    <row r="364" spans="1:33">
      <c r="A364" s="195" t="s">
        <v>901</v>
      </c>
      <c r="B364" s="195"/>
      <c r="C364" s="195"/>
      <c r="D364" s="195"/>
      <c r="E364" s="195"/>
      <c r="F364" s="195"/>
      <c r="G364" s="195"/>
      <c r="H364" s="195"/>
      <c r="I364" s="195"/>
      <c r="J364" s="195"/>
      <c r="K364" s="195"/>
      <c r="L364" s="195"/>
      <c r="M364" s="195"/>
      <c r="N364" s="195"/>
      <c r="O364" s="195"/>
      <c r="P364" s="195"/>
      <c r="Q364" s="316"/>
      <c r="R364" s="195"/>
      <c r="S364" s="316"/>
      <c r="T364" s="195" t="s">
        <v>889</v>
      </c>
      <c r="U364" s="195"/>
      <c r="V364" s="195"/>
      <c r="W364" s="195"/>
      <c r="X364" s="195"/>
      <c r="Y364" s="195"/>
      <c r="Z364" s="195"/>
      <c r="AA364" s="195"/>
      <c r="AB364" s="316"/>
      <c r="AC364" s="316"/>
      <c r="AD364" s="195"/>
      <c r="AE364" s="195"/>
      <c r="AF364" s="195"/>
      <c r="AG364" s="195"/>
    </row>
    <row r="365" spans="1:33">
      <c r="A365" s="195" t="s">
        <v>901</v>
      </c>
      <c r="B365" s="195"/>
      <c r="C365" s="195"/>
      <c r="D365" s="195"/>
      <c r="E365" s="195"/>
      <c r="F365" s="195"/>
      <c r="G365" s="195"/>
      <c r="H365" s="195"/>
      <c r="I365" s="195"/>
      <c r="J365" s="195"/>
      <c r="K365" s="195"/>
      <c r="L365" s="195"/>
      <c r="M365" s="195"/>
      <c r="N365" s="195"/>
      <c r="O365" s="195"/>
      <c r="P365" s="195"/>
      <c r="Q365" s="316"/>
      <c r="R365" s="195"/>
      <c r="S365" s="316"/>
      <c r="T365" s="195" t="s">
        <v>889</v>
      </c>
      <c r="U365" s="195"/>
      <c r="V365" s="195"/>
      <c r="W365" s="195"/>
      <c r="X365" s="195"/>
      <c r="Y365" s="195"/>
      <c r="Z365" s="195"/>
      <c r="AA365" s="195"/>
      <c r="AB365" s="316"/>
      <c r="AC365" s="316"/>
      <c r="AD365" s="195"/>
      <c r="AE365" s="195"/>
      <c r="AF365" s="195"/>
      <c r="AG365" s="195"/>
    </row>
    <row r="366" spans="1:33">
      <c r="A366" s="195" t="s">
        <v>901</v>
      </c>
      <c r="B366" s="195"/>
      <c r="C366" s="195"/>
      <c r="D366" s="195"/>
      <c r="E366" s="195"/>
      <c r="F366" s="195"/>
      <c r="G366" s="195"/>
      <c r="H366" s="195"/>
      <c r="I366" s="195"/>
      <c r="J366" s="195"/>
      <c r="K366" s="195"/>
      <c r="L366" s="195"/>
      <c r="M366" s="195"/>
      <c r="N366" s="195"/>
      <c r="O366" s="195"/>
      <c r="P366" s="195"/>
      <c r="Q366" s="316"/>
      <c r="R366" s="195"/>
      <c r="S366" s="316"/>
      <c r="T366" s="195" t="s">
        <v>889</v>
      </c>
      <c r="U366" s="195"/>
      <c r="V366" s="195"/>
      <c r="W366" s="195"/>
      <c r="X366" s="195"/>
      <c r="Y366" s="195"/>
      <c r="Z366" s="195"/>
      <c r="AA366" s="195"/>
      <c r="AB366" s="316"/>
      <c r="AC366" s="316"/>
      <c r="AD366" s="195"/>
      <c r="AE366" s="195"/>
      <c r="AF366" s="195"/>
      <c r="AG366" s="195"/>
    </row>
    <row r="367" spans="1:33">
      <c r="A367" s="195" t="s">
        <v>901</v>
      </c>
      <c r="B367" s="195"/>
      <c r="C367" s="195"/>
      <c r="D367" s="195"/>
      <c r="E367" s="195"/>
      <c r="F367" s="195"/>
      <c r="G367" s="195"/>
      <c r="H367" s="195"/>
      <c r="I367" s="195"/>
      <c r="J367" s="195"/>
      <c r="K367" s="195"/>
      <c r="L367" s="195"/>
      <c r="M367" s="195"/>
      <c r="N367" s="195"/>
      <c r="O367" s="195"/>
      <c r="P367" s="195"/>
      <c r="Q367" s="316"/>
      <c r="R367" s="195"/>
      <c r="S367" s="316"/>
      <c r="T367" s="195" t="s">
        <v>889</v>
      </c>
      <c r="U367" s="195"/>
      <c r="V367" s="195"/>
      <c r="W367" s="195"/>
      <c r="X367" s="195"/>
      <c r="Y367" s="195"/>
      <c r="Z367" s="195"/>
      <c r="AA367" s="195"/>
      <c r="AB367" s="316"/>
      <c r="AC367" s="316"/>
      <c r="AD367" s="195"/>
      <c r="AE367" s="195"/>
      <c r="AF367" s="195"/>
      <c r="AG367" s="195"/>
    </row>
    <row r="368" spans="1:33">
      <c r="A368" s="195" t="s">
        <v>901</v>
      </c>
      <c r="B368" s="195"/>
      <c r="C368" s="195"/>
      <c r="D368" s="195"/>
      <c r="E368" s="195"/>
      <c r="F368" s="195"/>
      <c r="G368" s="195"/>
      <c r="H368" s="195"/>
      <c r="I368" s="195"/>
      <c r="J368" s="195"/>
      <c r="K368" s="195"/>
      <c r="L368" s="195"/>
      <c r="M368" s="195"/>
      <c r="N368" s="195"/>
      <c r="O368" s="195"/>
      <c r="P368" s="195"/>
      <c r="Q368" s="316"/>
      <c r="R368" s="195"/>
      <c r="S368" s="316"/>
      <c r="T368" s="195" t="s">
        <v>889</v>
      </c>
      <c r="U368" s="195"/>
      <c r="V368" s="195"/>
      <c r="W368" s="195"/>
      <c r="X368" s="195"/>
      <c r="Y368" s="195"/>
      <c r="Z368" s="195"/>
      <c r="AA368" s="195"/>
      <c r="AB368" s="316"/>
      <c r="AC368" s="316"/>
      <c r="AD368" s="195"/>
      <c r="AE368" s="195"/>
      <c r="AF368" s="195"/>
      <c r="AG368" s="195"/>
    </row>
    <row r="369" spans="1:33">
      <c r="A369" s="195" t="s">
        <v>901</v>
      </c>
      <c r="B369" s="195"/>
      <c r="C369" s="195"/>
      <c r="D369" s="195"/>
      <c r="E369" s="195"/>
      <c r="F369" s="195"/>
      <c r="G369" s="195"/>
      <c r="H369" s="195"/>
      <c r="I369" s="195"/>
      <c r="J369" s="195"/>
      <c r="K369" s="195"/>
      <c r="L369" s="195"/>
      <c r="M369" s="195"/>
      <c r="N369" s="195"/>
      <c r="O369" s="195"/>
      <c r="P369" s="195"/>
      <c r="Q369" s="316"/>
      <c r="R369" s="195"/>
      <c r="S369" s="316"/>
      <c r="T369" s="195" t="s">
        <v>889</v>
      </c>
      <c r="U369" s="195"/>
      <c r="V369" s="195"/>
      <c r="W369" s="195"/>
      <c r="X369" s="195"/>
      <c r="Y369" s="195"/>
      <c r="Z369" s="195"/>
      <c r="AA369" s="195"/>
      <c r="AB369" s="316"/>
      <c r="AC369" s="316"/>
      <c r="AD369" s="195"/>
      <c r="AE369" s="195"/>
      <c r="AF369" s="195"/>
      <c r="AG369" s="195"/>
    </row>
    <row r="370" spans="1:33">
      <c r="A370" s="195" t="s">
        <v>901</v>
      </c>
      <c r="B370" s="195"/>
      <c r="C370" s="195"/>
      <c r="D370" s="195"/>
      <c r="E370" s="195"/>
      <c r="F370" s="195"/>
      <c r="G370" s="195"/>
      <c r="H370" s="195"/>
      <c r="I370" s="195"/>
      <c r="J370" s="195"/>
      <c r="K370" s="195"/>
      <c r="L370" s="195"/>
      <c r="M370" s="195"/>
      <c r="N370" s="195"/>
      <c r="O370" s="195"/>
      <c r="P370" s="195"/>
      <c r="Q370" s="316"/>
      <c r="R370" s="195"/>
      <c r="S370" s="316"/>
      <c r="T370" s="195" t="s">
        <v>889</v>
      </c>
      <c r="U370" s="195"/>
      <c r="V370" s="195"/>
      <c r="W370" s="195"/>
      <c r="X370" s="195"/>
      <c r="Y370" s="195"/>
      <c r="Z370" s="195"/>
      <c r="AA370" s="195"/>
      <c r="AB370" s="316"/>
      <c r="AC370" s="316"/>
      <c r="AD370" s="195"/>
      <c r="AE370" s="195"/>
      <c r="AF370" s="195"/>
      <c r="AG370" s="195"/>
    </row>
    <row r="371" spans="1:33">
      <c r="A371" s="195" t="s">
        <v>901</v>
      </c>
      <c r="B371" s="195"/>
      <c r="C371" s="195"/>
      <c r="D371" s="195"/>
      <c r="E371" s="195"/>
      <c r="F371" s="195"/>
      <c r="G371" s="195"/>
      <c r="H371" s="195"/>
      <c r="I371" s="195"/>
      <c r="J371" s="195"/>
      <c r="K371" s="195"/>
      <c r="L371" s="195"/>
      <c r="M371" s="195"/>
      <c r="N371" s="195"/>
      <c r="O371" s="195"/>
      <c r="P371" s="195"/>
      <c r="Q371" s="316"/>
      <c r="R371" s="195"/>
      <c r="S371" s="316"/>
      <c r="T371" s="195" t="s">
        <v>889</v>
      </c>
      <c r="U371" s="195"/>
      <c r="V371" s="195"/>
      <c r="W371" s="195"/>
      <c r="X371" s="195"/>
      <c r="Y371" s="195"/>
      <c r="Z371" s="195"/>
      <c r="AA371" s="195"/>
      <c r="AB371" s="316"/>
      <c r="AC371" s="316"/>
      <c r="AD371" s="195"/>
      <c r="AE371" s="195"/>
      <c r="AF371" s="195"/>
      <c r="AG371" s="195"/>
    </row>
    <row r="372" spans="1:33">
      <c r="A372" s="195" t="s">
        <v>901</v>
      </c>
      <c r="B372" s="195"/>
      <c r="C372" s="195"/>
      <c r="D372" s="195"/>
      <c r="E372" s="195"/>
      <c r="F372" s="195"/>
      <c r="G372" s="195"/>
      <c r="H372" s="195"/>
      <c r="I372" s="195"/>
      <c r="J372" s="195"/>
      <c r="K372" s="195"/>
      <c r="L372" s="195"/>
      <c r="M372" s="195"/>
      <c r="N372" s="195"/>
      <c r="O372" s="195"/>
      <c r="P372" s="195"/>
      <c r="Q372" s="316"/>
      <c r="R372" s="195"/>
      <c r="S372" s="316"/>
      <c r="T372" s="195" t="s">
        <v>889</v>
      </c>
      <c r="U372" s="195"/>
      <c r="V372" s="195"/>
      <c r="W372" s="195"/>
      <c r="X372" s="195"/>
      <c r="Y372" s="195"/>
      <c r="Z372" s="195"/>
      <c r="AA372" s="195"/>
      <c r="AB372" s="316"/>
      <c r="AC372" s="316"/>
      <c r="AD372" s="195"/>
      <c r="AE372" s="195"/>
      <c r="AF372" s="195"/>
      <c r="AG372" s="195"/>
    </row>
    <row r="373" spans="1:33">
      <c r="A373" s="195" t="s">
        <v>901</v>
      </c>
      <c r="B373" s="195"/>
      <c r="C373" s="195"/>
      <c r="D373" s="195"/>
      <c r="E373" s="195"/>
      <c r="F373" s="195"/>
      <c r="G373" s="195"/>
      <c r="H373" s="195"/>
      <c r="I373" s="195"/>
      <c r="J373" s="195"/>
      <c r="K373" s="195"/>
      <c r="L373" s="195"/>
      <c r="M373" s="195"/>
      <c r="N373" s="195"/>
      <c r="O373" s="195"/>
      <c r="P373" s="195"/>
      <c r="Q373" s="316"/>
      <c r="R373" s="195"/>
      <c r="S373" s="316"/>
      <c r="T373" s="195" t="s">
        <v>889</v>
      </c>
      <c r="U373" s="195"/>
      <c r="V373" s="195"/>
      <c r="W373" s="195"/>
      <c r="X373" s="195"/>
      <c r="Y373" s="195"/>
      <c r="Z373" s="195"/>
      <c r="AA373" s="195"/>
      <c r="AB373" s="316"/>
      <c r="AC373" s="316"/>
      <c r="AD373" s="195"/>
      <c r="AE373" s="195"/>
      <c r="AF373" s="195"/>
      <c r="AG373" s="195"/>
    </row>
    <row r="374" spans="1:33">
      <c r="A374" s="195" t="s">
        <v>901</v>
      </c>
      <c r="B374" s="195"/>
      <c r="C374" s="195"/>
      <c r="D374" s="195"/>
      <c r="E374" s="195"/>
      <c r="F374" s="195"/>
      <c r="G374" s="195"/>
      <c r="H374" s="195"/>
      <c r="I374" s="195"/>
      <c r="J374" s="195"/>
      <c r="K374" s="195"/>
      <c r="L374" s="195"/>
      <c r="M374" s="195"/>
      <c r="N374" s="195"/>
      <c r="O374" s="195"/>
      <c r="P374" s="195"/>
      <c r="Q374" s="316"/>
      <c r="R374" s="195"/>
      <c r="S374" s="316"/>
      <c r="T374" s="195" t="s">
        <v>889</v>
      </c>
      <c r="U374" s="195"/>
      <c r="V374" s="195"/>
      <c r="W374" s="195"/>
      <c r="X374" s="195"/>
      <c r="Y374" s="195"/>
      <c r="Z374" s="195"/>
      <c r="AA374" s="195"/>
      <c r="AB374" s="316"/>
      <c r="AC374" s="316"/>
      <c r="AD374" s="195"/>
      <c r="AE374" s="195"/>
      <c r="AF374" s="195"/>
      <c r="AG374" s="195"/>
    </row>
    <row r="375" spans="1:33">
      <c r="A375" s="195" t="s">
        <v>901</v>
      </c>
      <c r="B375" s="195"/>
      <c r="C375" s="195"/>
      <c r="D375" s="195"/>
      <c r="E375" s="195"/>
      <c r="F375" s="195"/>
      <c r="G375" s="195"/>
      <c r="H375" s="195"/>
      <c r="I375" s="195"/>
      <c r="J375" s="195"/>
      <c r="K375" s="195"/>
      <c r="L375" s="195"/>
      <c r="M375" s="195"/>
      <c r="N375" s="195"/>
      <c r="O375" s="195"/>
      <c r="P375" s="195"/>
      <c r="Q375" s="316"/>
      <c r="R375" s="195"/>
      <c r="S375" s="316"/>
      <c r="T375" s="195" t="s">
        <v>889</v>
      </c>
      <c r="U375" s="195"/>
      <c r="V375" s="195"/>
      <c r="W375" s="195"/>
      <c r="X375" s="195"/>
      <c r="Y375" s="195"/>
      <c r="Z375" s="195"/>
      <c r="AA375" s="195"/>
      <c r="AB375" s="316"/>
      <c r="AC375" s="316"/>
      <c r="AD375" s="195"/>
      <c r="AE375" s="195"/>
      <c r="AF375" s="195"/>
      <c r="AG375" s="195"/>
    </row>
    <row r="376" spans="1:33">
      <c r="A376" s="195" t="s">
        <v>901</v>
      </c>
      <c r="B376" s="195"/>
      <c r="C376" s="195"/>
      <c r="D376" s="195"/>
      <c r="E376" s="195"/>
      <c r="F376" s="195"/>
      <c r="G376" s="195"/>
      <c r="H376" s="195"/>
      <c r="I376" s="195"/>
      <c r="J376" s="195"/>
      <c r="K376" s="195"/>
      <c r="L376" s="195"/>
      <c r="M376" s="195"/>
      <c r="N376" s="195"/>
      <c r="O376" s="195"/>
      <c r="P376" s="195"/>
      <c r="Q376" s="316"/>
      <c r="R376" s="195"/>
      <c r="S376" s="316"/>
      <c r="T376" s="195" t="s">
        <v>889</v>
      </c>
      <c r="U376" s="195"/>
      <c r="V376" s="195"/>
      <c r="W376" s="195"/>
      <c r="X376" s="195"/>
      <c r="Y376" s="195"/>
      <c r="Z376" s="195"/>
      <c r="AA376" s="195"/>
      <c r="AB376" s="316"/>
      <c r="AC376" s="316"/>
      <c r="AD376" s="195"/>
      <c r="AE376" s="195"/>
      <c r="AF376" s="195"/>
      <c r="AG376" s="195"/>
    </row>
    <row r="377" spans="1:33">
      <c r="A377" s="195" t="s">
        <v>901</v>
      </c>
      <c r="B377" s="195"/>
      <c r="C377" s="195"/>
      <c r="D377" s="195"/>
      <c r="E377" s="195"/>
      <c r="F377" s="195"/>
      <c r="G377" s="195"/>
      <c r="H377" s="195"/>
      <c r="I377" s="195"/>
      <c r="J377" s="195"/>
      <c r="K377" s="195"/>
      <c r="L377" s="195"/>
      <c r="M377" s="195"/>
      <c r="N377" s="195"/>
      <c r="O377" s="195"/>
      <c r="P377" s="195"/>
      <c r="Q377" s="316"/>
      <c r="R377" s="195"/>
      <c r="S377" s="316"/>
      <c r="T377" s="195" t="s">
        <v>889</v>
      </c>
      <c r="U377" s="195"/>
      <c r="V377" s="195"/>
      <c r="W377" s="195"/>
      <c r="X377" s="195"/>
      <c r="Y377" s="195"/>
      <c r="Z377" s="195"/>
      <c r="AA377" s="195"/>
      <c r="AB377" s="316"/>
      <c r="AC377" s="316"/>
      <c r="AD377" s="195"/>
      <c r="AE377" s="195"/>
      <c r="AF377" s="195"/>
      <c r="AG377" s="195"/>
    </row>
    <row r="378" spans="1:33">
      <c r="A378" s="195" t="s">
        <v>901</v>
      </c>
      <c r="B378" s="195"/>
      <c r="C378" s="195"/>
      <c r="D378" s="195"/>
      <c r="E378" s="195"/>
      <c r="F378" s="195"/>
      <c r="G378" s="195"/>
      <c r="H378" s="195"/>
      <c r="I378" s="195"/>
      <c r="J378" s="195"/>
      <c r="K378" s="195"/>
      <c r="L378" s="195"/>
      <c r="M378" s="195"/>
      <c r="N378" s="195"/>
      <c r="O378" s="195"/>
      <c r="P378" s="195"/>
      <c r="Q378" s="316"/>
      <c r="R378" s="195"/>
      <c r="S378" s="316"/>
      <c r="T378" s="195" t="s">
        <v>889</v>
      </c>
      <c r="U378" s="195"/>
      <c r="V378" s="195"/>
      <c r="W378" s="195"/>
      <c r="X378" s="195"/>
      <c r="Y378" s="195"/>
      <c r="Z378" s="195"/>
      <c r="AA378" s="195"/>
      <c r="AB378" s="316"/>
      <c r="AC378" s="316"/>
      <c r="AD378" s="195"/>
      <c r="AE378" s="195"/>
      <c r="AF378" s="195"/>
      <c r="AG378" s="195"/>
    </row>
    <row r="379" spans="1:33">
      <c r="A379" s="195" t="s">
        <v>901</v>
      </c>
      <c r="B379" s="195"/>
      <c r="C379" s="195"/>
      <c r="D379" s="195"/>
      <c r="E379" s="195"/>
      <c r="F379" s="195"/>
      <c r="G379" s="195"/>
      <c r="H379" s="195"/>
      <c r="I379" s="195"/>
      <c r="J379" s="195"/>
      <c r="K379" s="195"/>
      <c r="L379" s="195"/>
      <c r="M379" s="195"/>
      <c r="N379" s="195"/>
      <c r="O379" s="195"/>
      <c r="P379" s="195"/>
      <c r="Q379" s="316"/>
      <c r="R379" s="195"/>
      <c r="S379" s="316"/>
      <c r="T379" s="195" t="s">
        <v>889</v>
      </c>
      <c r="U379" s="195"/>
      <c r="V379" s="195"/>
      <c r="W379" s="195"/>
      <c r="X379" s="195"/>
      <c r="Y379" s="195"/>
      <c r="Z379" s="195"/>
      <c r="AA379" s="195"/>
      <c r="AB379" s="316"/>
      <c r="AC379" s="316"/>
      <c r="AD379" s="195"/>
      <c r="AE379" s="195"/>
      <c r="AF379" s="195"/>
      <c r="AG379" s="195"/>
    </row>
    <row r="380" spans="1:33">
      <c r="A380" s="195" t="s">
        <v>901</v>
      </c>
      <c r="B380" s="195"/>
      <c r="C380" s="195"/>
      <c r="D380" s="195"/>
      <c r="E380" s="195"/>
      <c r="F380" s="195"/>
      <c r="G380" s="195"/>
      <c r="H380" s="195"/>
      <c r="I380" s="195"/>
      <c r="J380" s="195"/>
      <c r="K380" s="195"/>
      <c r="L380" s="195"/>
      <c r="M380" s="195"/>
      <c r="N380" s="195"/>
      <c r="O380" s="195"/>
      <c r="P380" s="195"/>
      <c r="Q380" s="316"/>
      <c r="R380" s="195"/>
      <c r="S380" s="316"/>
      <c r="T380" s="195" t="s">
        <v>889</v>
      </c>
      <c r="U380" s="195"/>
      <c r="V380" s="195"/>
      <c r="W380" s="195"/>
      <c r="X380" s="195"/>
      <c r="Y380" s="195"/>
      <c r="Z380" s="195"/>
      <c r="AA380" s="195"/>
      <c r="AB380" s="316"/>
      <c r="AC380" s="316"/>
      <c r="AD380" s="195"/>
      <c r="AE380" s="195"/>
      <c r="AF380" s="195"/>
      <c r="AG380" s="195"/>
    </row>
    <row r="381" spans="1:33">
      <c r="A381" s="195" t="s">
        <v>901</v>
      </c>
      <c r="B381" s="195"/>
      <c r="C381" s="195"/>
      <c r="D381" s="195"/>
      <c r="E381" s="195"/>
      <c r="F381" s="195"/>
      <c r="G381" s="195"/>
      <c r="H381" s="195"/>
      <c r="I381" s="195"/>
      <c r="J381" s="195"/>
      <c r="K381" s="195"/>
      <c r="L381" s="195"/>
      <c r="M381" s="195"/>
      <c r="N381" s="195"/>
      <c r="O381" s="195"/>
      <c r="P381" s="195"/>
      <c r="Q381" s="316"/>
      <c r="R381" s="195"/>
      <c r="S381" s="316"/>
      <c r="T381" s="195" t="s">
        <v>889</v>
      </c>
      <c r="U381" s="195"/>
      <c r="V381" s="195"/>
      <c r="W381" s="195"/>
      <c r="X381" s="195"/>
      <c r="Y381" s="195"/>
      <c r="Z381" s="195"/>
      <c r="AA381" s="195"/>
      <c r="AB381" s="316"/>
      <c r="AC381" s="316"/>
      <c r="AD381" s="195"/>
      <c r="AE381" s="195"/>
      <c r="AF381" s="195"/>
      <c r="AG381" s="195"/>
    </row>
    <row r="382" spans="1:33">
      <c r="A382" s="195" t="s">
        <v>901</v>
      </c>
      <c r="B382" s="195"/>
      <c r="C382" s="195"/>
      <c r="D382" s="195"/>
      <c r="E382" s="195"/>
      <c r="F382" s="195"/>
      <c r="G382" s="195"/>
      <c r="H382" s="195"/>
      <c r="I382" s="195"/>
      <c r="J382" s="195"/>
      <c r="K382" s="195"/>
      <c r="L382" s="195"/>
      <c r="M382" s="195"/>
      <c r="N382" s="195"/>
      <c r="O382" s="195"/>
      <c r="P382" s="195"/>
      <c r="Q382" s="316"/>
      <c r="R382" s="195"/>
      <c r="S382" s="316"/>
      <c r="T382" s="195" t="s">
        <v>889</v>
      </c>
      <c r="U382" s="195"/>
      <c r="V382" s="195"/>
      <c r="W382" s="195"/>
      <c r="X382" s="195"/>
      <c r="Y382" s="195"/>
      <c r="Z382" s="195"/>
      <c r="AA382" s="195"/>
      <c r="AB382" s="316"/>
      <c r="AC382" s="316"/>
      <c r="AD382" s="195"/>
      <c r="AE382" s="195"/>
      <c r="AF382" s="195"/>
      <c r="AG382" s="195"/>
    </row>
    <row r="383" spans="1:33">
      <c r="A383" s="195" t="s">
        <v>901</v>
      </c>
      <c r="B383" s="195"/>
      <c r="C383" s="195"/>
      <c r="D383" s="195"/>
      <c r="E383" s="195"/>
      <c r="F383" s="195"/>
      <c r="G383" s="195"/>
      <c r="H383" s="195"/>
      <c r="I383" s="195"/>
      <c r="J383" s="195"/>
      <c r="K383" s="195"/>
      <c r="L383" s="195"/>
      <c r="M383" s="195"/>
      <c r="N383" s="195"/>
      <c r="O383" s="195"/>
      <c r="P383" s="195"/>
      <c r="Q383" s="316"/>
      <c r="R383" s="195"/>
      <c r="S383" s="316"/>
      <c r="T383" s="195" t="s">
        <v>889</v>
      </c>
      <c r="U383" s="195"/>
      <c r="V383" s="195"/>
      <c r="W383" s="195"/>
      <c r="X383" s="195"/>
      <c r="Y383" s="195"/>
      <c r="Z383" s="195"/>
      <c r="AA383" s="195"/>
      <c r="AB383" s="316"/>
      <c r="AC383" s="316"/>
      <c r="AD383" s="195"/>
      <c r="AE383" s="195"/>
      <c r="AF383" s="195"/>
      <c r="AG383" s="195"/>
    </row>
    <row r="384" spans="1:33">
      <c r="A384" s="195" t="s">
        <v>901</v>
      </c>
      <c r="B384" s="195"/>
      <c r="C384" s="195"/>
      <c r="D384" s="195"/>
      <c r="E384" s="195"/>
      <c r="F384" s="195"/>
      <c r="G384" s="195"/>
      <c r="H384" s="195"/>
      <c r="I384" s="195"/>
      <c r="J384" s="195"/>
      <c r="K384" s="195"/>
      <c r="L384" s="195"/>
      <c r="M384" s="195"/>
      <c r="N384" s="195"/>
      <c r="O384" s="195"/>
      <c r="P384" s="195"/>
      <c r="Q384" s="316"/>
      <c r="R384" s="195"/>
      <c r="S384" s="316"/>
      <c r="T384" s="195" t="s">
        <v>889</v>
      </c>
      <c r="U384" s="195"/>
      <c r="V384" s="195"/>
      <c r="W384" s="195"/>
      <c r="X384" s="195"/>
      <c r="Y384" s="195"/>
      <c r="Z384" s="195"/>
      <c r="AA384" s="195"/>
      <c r="AB384" s="316"/>
      <c r="AC384" s="316"/>
      <c r="AD384" s="195"/>
      <c r="AE384" s="195"/>
      <c r="AF384" s="195"/>
      <c r="AG384" s="195"/>
    </row>
    <row r="385" spans="1:33">
      <c r="A385" s="195" t="s">
        <v>901</v>
      </c>
      <c r="B385" s="195"/>
      <c r="C385" s="195"/>
      <c r="D385" s="195"/>
      <c r="E385" s="195"/>
      <c r="F385" s="195"/>
      <c r="G385" s="195"/>
      <c r="H385" s="195"/>
      <c r="I385" s="195"/>
      <c r="J385" s="195"/>
      <c r="K385" s="195"/>
      <c r="L385" s="195"/>
      <c r="M385" s="195"/>
      <c r="N385" s="195"/>
      <c r="O385" s="195"/>
      <c r="P385" s="195"/>
      <c r="Q385" s="316"/>
      <c r="R385" s="195"/>
      <c r="S385" s="316"/>
      <c r="T385" s="195" t="s">
        <v>889</v>
      </c>
      <c r="U385" s="195"/>
      <c r="V385" s="195"/>
      <c r="W385" s="195"/>
      <c r="X385" s="195"/>
      <c r="Y385" s="195"/>
      <c r="Z385" s="195"/>
      <c r="AA385" s="195"/>
      <c r="AB385" s="316"/>
      <c r="AC385" s="316"/>
      <c r="AD385" s="195"/>
      <c r="AE385" s="195"/>
      <c r="AF385" s="195"/>
      <c r="AG385" s="195"/>
    </row>
    <row r="386" spans="1:33">
      <c r="A386" s="195" t="s">
        <v>901</v>
      </c>
      <c r="B386" s="195"/>
      <c r="C386" s="195"/>
      <c r="D386" s="195"/>
      <c r="E386" s="195"/>
      <c r="F386" s="195"/>
      <c r="G386" s="195"/>
      <c r="H386" s="195"/>
      <c r="I386" s="195"/>
      <c r="J386" s="195"/>
      <c r="K386" s="195"/>
      <c r="L386" s="195"/>
      <c r="M386" s="195"/>
      <c r="N386" s="195"/>
      <c r="O386" s="195"/>
      <c r="P386" s="195"/>
      <c r="Q386" s="316"/>
      <c r="R386" s="195"/>
      <c r="S386" s="316"/>
      <c r="T386" s="195" t="s">
        <v>889</v>
      </c>
      <c r="U386" s="195"/>
      <c r="V386" s="195"/>
      <c r="W386" s="195"/>
      <c r="X386" s="195"/>
      <c r="Y386" s="195"/>
      <c r="Z386" s="195"/>
      <c r="AA386" s="195"/>
      <c r="AB386" s="316"/>
      <c r="AC386" s="316"/>
      <c r="AD386" s="195"/>
      <c r="AE386" s="195"/>
      <c r="AF386" s="195"/>
      <c r="AG386" s="195"/>
    </row>
    <row r="387" spans="1:33">
      <c r="A387" s="195" t="s">
        <v>901</v>
      </c>
      <c r="B387" s="195"/>
      <c r="C387" s="195"/>
      <c r="D387" s="195"/>
      <c r="E387" s="195"/>
      <c r="F387" s="195"/>
      <c r="G387" s="195"/>
      <c r="H387" s="195"/>
      <c r="I387" s="195"/>
      <c r="J387" s="195"/>
      <c r="K387" s="195"/>
      <c r="L387" s="195"/>
      <c r="M387" s="195"/>
      <c r="N387" s="195"/>
      <c r="O387" s="195"/>
      <c r="P387" s="195"/>
      <c r="Q387" s="316"/>
      <c r="R387" s="195"/>
      <c r="S387" s="316"/>
      <c r="T387" s="195" t="s">
        <v>889</v>
      </c>
      <c r="U387" s="195"/>
      <c r="V387" s="195"/>
      <c r="W387" s="195"/>
      <c r="X387" s="195"/>
      <c r="Y387" s="195"/>
      <c r="Z387" s="195"/>
      <c r="AA387" s="195"/>
      <c r="AB387" s="316"/>
      <c r="AC387" s="316"/>
      <c r="AD387" s="195"/>
      <c r="AE387" s="195"/>
      <c r="AF387" s="195"/>
      <c r="AG387" s="195"/>
    </row>
    <row r="388" spans="1:33">
      <c r="A388" s="195" t="s">
        <v>901</v>
      </c>
      <c r="B388" s="195"/>
      <c r="C388" s="195"/>
      <c r="D388" s="195"/>
      <c r="E388" s="195"/>
      <c r="F388" s="195"/>
      <c r="G388" s="195"/>
      <c r="H388" s="195"/>
      <c r="I388" s="195"/>
      <c r="J388" s="195"/>
      <c r="K388" s="195"/>
      <c r="L388" s="195"/>
      <c r="M388" s="195"/>
      <c r="N388" s="195"/>
      <c r="O388" s="195"/>
      <c r="P388" s="195"/>
      <c r="Q388" s="316"/>
      <c r="R388" s="195"/>
      <c r="S388" s="316"/>
      <c r="T388" s="195" t="s">
        <v>889</v>
      </c>
      <c r="U388" s="195"/>
      <c r="V388" s="195"/>
      <c r="W388" s="195"/>
      <c r="X388" s="195"/>
      <c r="Y388" s="195"/>
      <c r="Z388" s="195"/>
      <c r="AA388" s="195"/>
      <c r="AB388" s="316"/>
      <c r="AC388" s="316"/>
      <c r="AD388" s="195"/>
      <c r="AE388" s="195"/>
      <c r="AF388" s="195"/>
      <c r="AG388" s="195"/>
    </row>
    <row r="389" spans="1:33">
      <c r="A389" s="195" t="s">
        <v>901</v>
      </c>
      <c r="B389" s="195"/>
      <c r="C389" s="195"/>
      <c r="D389" s="195"/>
      <c r="E389" s="195"/>
      <c r="F389" s="195"/>
      <c r="G389" s="195"/>
      <c r="H389" s="195"/>
      <c r="I389" s="195"/>
      <c r="J389" s="195"/>
      <c r="K389" s="195"/>
      <c r="L389" s="195"/>
      <c r="M389" s="195"/>
      <c r="N389" s="195"/>
      <c r="O389" s="195"/>
      <c r="P389" s="195"/>
      <c r="Q389" s="316"/>
      <c r="R389" s="195"/>
      <c r="S389" s="316"/>
      <c r="T389" s="195" t="s">
        <v>889</v>
      </c>
      <c r="U389" s="195"/>
      <c r="V389" s="195"/>
      <c r="W389" s="195"/>
      <c r="X389" s="195"/>
      <c r="Y389" s="195"/>
      <c r="Z389" s="195"/>
      <c r="AA389" s="195"/>
      <c r="AB389" s="316"/>
      <c r="AC389" s="316"/>
      <c r="AD389" s="195"/>
      <c r="AE389" s="195"/>
      <c r="AF389" s="195"/>
      <c r="AG389" s="195"/>
    </row>
    <row r="390" spans="1:33">
      <c r="A390" s="195" t="s">
        <v>901</v>
      </c>
      <c r="B390" s="195"/>
      <c r="C390" s="195"/>
      <c r="D390" s="195"/>
      <c r="E390" s="195"/>
      <c r="F390" s="195"/>
      <c r="G390" s="195"/>
      <c r="H390" s="195"/>
      <c r="I390" s="195"/>
      <c r="J390" s="195"/>
      <c r="K390" s="195"/>
      <c r="L390" s="195"/>
      <c r="M390" s="195"/>
      <c r="N390" s="195"/>
      <c r="O390" s="195"/>
      <c r="P390" s="195"/>
      <c r="Q390" s="316"/>
      <c r="R390" s="195"/>
      <c r="S390" s="316"/>
      <c r="T390" s="195" t="s">
        <v>889</v>
      </c>
      <c r="U390" s="195"/>
      <c r="V390" s="195"/>
      <c r="W390" s="195"/>
      <c r="X390" s="195"/>
      <c r="Y390" s="195"/>
      <c r="Z390" s="195"/>
      <c r="AA390" s="195"/>
      <c r="AB390" s="316"/>
      <c r="AC390" s="316"/>
      <c r="AD390" s="195"/>
      <c r="AE390" s="195"/>
      <c r="AF390" s="195"/>
      <c r="AG390" s="195"/>
    </row>
    <row r="391" spans="1:33">
      <c r="A391" s="195" t="s">
        <v>901</v>
      </c>
      <c r="B391" s="195"/>
      <c r="C391" s="195"/>
      <c r="D391" s="195"/>
      <c r="E391" s="195"/>
      <c r="F391" s="195"/>
      <c r="G391" s="195"/>
      <c r="H391" s="195"/>
      <c r="I391" s="195"/>
      <c r="J391" s="195"/>
      <c r="K391" s="195"/>
      <c r="L391" s="195"/>
      <c r="M391" s="195"/>
      <c r="N391" s="195"/>
      <c r="O391" s="195"/>
      <c r="P391" s="195"/>
      <c r="Q391" s="316"/>
      <c r="R391" s="195"/>
      <c r="S391" s="316"/>
      <c r="T391" s="195" t="s">
        <v>889</v>
      </c>
      <c r="U391" s="195"/>
      <c r="V391" s="195"/>
      <c r="W391" s="195"/>
      <c r="X391" s="195"/>
      <c r="Y391" s="195"/>
      <c r="Z391" s="195"/>
      <c r="AA391" s="195"/>
      <c r="AB391" s="316"/>
      <c r="AC391" s="316"/>
      <c r="AD391" s="195"/>
      <c r="AE391" s="195"/>
      <c r="AF391" s="195"/>
      <c r="AG391" s="195"/>
    </row>
    <row r="392" spans="1:33">
      <c r="A392" s="195" t="s">
        <v>901</v>
      </c>
      <c r="B392" s="195"/>
      <c r="C392" s="195"/>
      <c r="D392" s="195"/>
      <c r="E392" s="195"/>
      <c r="F392" s="195"/>
      <c r="G392" s="195"/>
      <c r="H392" s="195"/>
      <c r="I392" s="195"/>
      <c r="J392" s="195"/>
      <c r="K392" s="195"/>
      <c r="L392" s="195"/>
      <c r="M392" s="195"/>
      <c r="N392" s="195"/>
      <c r="O392" s="195"/>
      <c r="P392" s="195"/>
      <c r="Q392" s="316"/>
      <c r="R392" s="195"/>
      <c r="S392" s="316"/>
      <c r="T392" s="195" t="s">
        <v>889</v>
      </c>
      <c r="U392" s="195"/>
      <c r="V392" s="195"/>
      <c r="W392" s="195"/>
      <c r="X392" s="195"/>
      <c r="Y392" s="195"/>
      <c r="Z392" s="195"/>
      <c r="AA392" s="195"/>
      <c r="AB392" s="316"/>
      <c r="AC392" s="316"/>
      <c r="AD392" s="195"/>
      <c r="AE392" s="195"/>
      <c r="AF392" s="195"/>
      <c r="AG392" s="195"/>
    </row>
    <row r="393" spans="1:33">
      <c r="A393" s="195" t="s">
        <v>901</v>
      </c>
      <c r="B393" s="195"/>
      <c r="C393" s="195"/>
      <c r="D393" s="195"/>
      <c r="E393" s="195"/>
      <c r="F393" s="195"/>
      <c r="G393" s="195"/>
      <c r="H393" s="195"/>
      <c r="I393" s="195"/>
      <c r="J393" s="195"/>
      <c r="K393" s="195"/>
      <c r="L393" s="195"/>
      <c r="M393" s="195"/>
      <c r="N393" s="195"/>
      <c r="O393" s="195"/>
      <c r="P393" s="195"/>
      <c r="Q393" s="316"/>
      <c r="R393" s="195"/>
      <c r="S393" s="316"/>
      <c r="T393" s="195" t="s">
        <v>889</v>
      </c>
      <c r="U393" s="195"/>
      <c r="V393" s="195"/>
      <c r="W393" s="195"/>
      <c r="X393" s="195"/>
      <c r="Y393" s="195"/>
      <c r="Z393" s="195"/>
      <c r="AA393" s="195"/>
      <c r="AB393" s="316"/>
      <c r="AC393" s="316"/>
      <c r="AD393" s="195"/>
      <c r="AE393" s="195"/>
      <c r="AF393" s="195"/>
      <c r="AG393" s="195"/>
    </row>
    <row r="394" spans="1:33">
      <c r="A394" s="195" t="s">
        <v>901</v>
      </c>
      <c r="B394" s="195"/>
      <c r="C394" s="195"/>
      <c r="D394" s="195"/>
      <c r="E394" s="195"/>
      <c r="F394" s="195"/>
      <c r="G394" s="195"/>
      <c r="H394" s="195"/>
      <c r="I394" s="195"/>
      <c r="J394" s="195"/>
      <c r="K394" s="195"/>
      <c r="L394" s="195"/>
      <c r="M394" s="195"/>
      <c r="N394" s="195"/>
      <c r="O394" s="195"/>
      <c r="P394" s="195"/>
      <c r="Q394" s="316"/>
      <c r="R394" s="195"/>
      <c r="S394" s="316"/>
      <c r="T394" s="195" t="s">
        <v>889</v>
      </c>
      <c r="U394" s="195"/>
      <c r="V394" s="195"/>
      <c r="W394" s="195"/>
      <c r="X394" s="195"/>
      <c r="Y394" s="195"/>
      <c r="Z394" s="195"/>
      <c r="AA394" s="195"/>
      <c r="AB394" s="316"/>
      <c r="AC394" s="316"/>
      <c r="AD394" s="195"/>
      <c r="AE394" s="195"/>
      <c r="AF394" s="195"/>
      <c r="AG394" s="195"/>
    </row>
    <row r="395" spans="1:33">
      <c r="A395" s="195" t="s">
        <v>901</v>
      </c>
      <c r="B395" s="195"/>
      <c r="C395" s="195"/>
      <c r="D395" s="195"/>
      <c r="E395" s="195"/>
      <c r="F395" s="195"/>
      <c r="G395" s="195"/>
      <c r="H395" s="195"/>
      <c r="I395" s="195"/>
      <c r="J395" s="195"/>
      <c r="K395" s="195"/>
      <c r="L395" s="195"/>
      <c r="M395" s="195"/>
      <c r="N395" s="195"/>
      <c r="O395" s="195"/>
      <c r="P395" s="195"/>
      <c r="Q395" s="316"/>
      <c r="R395" s="195"/>
      <c r="S395" s="316"/>
      <c r="T395" s="195" t="s">
        <v>889</v>
      </c>
      <c r="U395" s="195"/>
      <c r="V395" s="195"/>
      <c r="W395" s="195"/>
      <c r="X395" s="195"/>
      <c r="Y395" s="195"/>
      <c r="Z395" s="195"/>
      <c r="AA395" s="195"/>
      <c r="AB395" s="316"/>
      <c r="AC395" s="316"/>
      <c r="AD395" s="195"/>
      <c r="AE395" s="195"/>
      <c r="AF395" s="195"/>
      <c r="AG395" s="195"/>
    </row>
    <row r="396" spans="1:33">
      <c r="A396" s="195" t="s">
        <v>901</v>
      </c>
      <c r="B396" s="195"/>
      <c r="C396" s="195"/>
      <c r="D396" s="195"/>
      <c r="E396" s="195"/>
      <c r="F396" s="195"/>
      <c r="G396" s="195"/>
      <c r="H396" s="195"/>
      <c r="I396" s="195"/>
      <c r="J396" s="195"/>
      <c r="K396" s="195"/>
      <c r="L396" s="195"/>
      <c r="M396" s="195"/>
      <c r="N396" s="195"/>
      <c r="O396" s="195"/>
      <c r="P396" s="195"/>
      <c r="Q396" s="316"/>
      <c r="R396" s="195"/>
      <c r="S396" s="316"/>
      <c r="T396" s="195" t="s">
        <v>889</v>
      </c>
      <c r="U396" s="195"/>
      <c r="V396" s="195"/>
      <c r="W396" s="195"/>
      <c r="X396" s="195"/>
      <c r="Y396" s="195"/>
      <c r="Z396" s="195"/>
      <c r="AA396" s="195"/>
      <c r="AB396" s="316"/>
      <c r="AC396" s="316"/>
      <c r="AD396" s="195"/>
      <c r="AE396" s="195"/>
      <c r="AF396" s="195"/>
      <c r="AG396" s="195"/>
    </row>
    <row r="397" spans="1:33">
      <c r="A397" s="195" t="s">
        <v>901</v>
      </c>
      <c r="B397" s="195"/>
      <c r="C397" s="195"/>
      <c r="D397" s="195"/>
      <c r="E397" s="195"/>
      <c r="F397" s="195"/>
      <c r="G397" s="195"/>
      <c r="H397" s="195"/>
      <c r="I397" s="195"/>
      <c r="J397" s="195"/>
      <c r="K397" s="195"/>
      <c r="L397" s="195"/>
      <c r="M397" s="195"/>
      <c r="N397" s="195"/>
      <c r="O397" s="195"/>
      <c r="P397" s="195"/>
      <c r="Q397" s="316"/>
      <c r="R397" s="195"/>
      <c r="S397" s="316"/>
      <c r="T397" s="195" t="s">
        <v>889</v>
      </c>
      <c r="U397" s="195"/>
      <c r="V397" s="195"/>
      <c r="W397" s="195"/>
      <c r="X397" s="195"/>
      <c r="Y397" s="195"/>
      <c r="Z397" s="195"/>
      <c r="AA397" s="195"/>
      <c r="AB397" s="316"/>
      <c r="AC397" s="316"/>
      <c r="AD397" s="195"/>
      <c r="AE397" s="195"/>
      <c r="AF397" s="195"/>
      <c r="AG397" s="195"/>
    </row>
    <row r="398" spans="1:33">
      <c r="A398" s="195" t="s">
        <v>901</v>
      </c>
      <c r="B398" s="195"/>
      <c r="C398" s="195"/>
      <c r="D398" s="195"/>
      <c r="E398" s="195"/>
      <c r="F398" s="195"/>
      <c r="G398" s="195"/>
      <c r="H398" s="195"/>
      <c r="I398" s="195"/>
      <c r="J398" s="195"/>
      <c r="K398" s="195"/>
      <c r="L398" s="195"/>
      <c r="M398" s="195"/>
      <c r="N398" s="195"/>
      <c r="O398" s="195"/>
      <c r="P398" s="195"/>
      <c r="Q398" s="316"/>
      <c r="R398" s="195"/>
      <c r="S398" s="316"/>
      <c r="T398" s="195" t="s">
        <v>889</v>
      </c>
      <c r="U398" s="195"/>
      <c r="V398" s="195"/>
      <c r="W398" s="195"/>
      <c r="X398" s="195"/>
      <c r="Y398" s="195"/>
      <c r="Z398" s="195"/>
      <c r="AA398" s="195"/>
      <c r="AB398" s="316"/>
      <c r="AC398" s="316"/>
      <c r="AD398" s="195"/>
      <c r="AE398" s="195"/>
      <c r="AF398" s="195"/>
      <c r="AG398" s="195"/>
    </row>
    <row r="399" spans="1:33">
      <c r="A399" s="195" t="s">
        <v>901</v>
      </c>
      <c r="B399" s="195"/>
      <c r="C399" s="195"/>
      <c r="D399" s="195"/>
      <c r="E399" s="195"/>
      <c r="F399" s="195"/>
      <c r="G399" s="195"/>
      <c r="H399" s="195"/>
      <c r="I399" s="195"/>
      <c r="J399" s="195"/>
      <c r="K399" s="195"/>
      <c r="L399" s="195"/>
      <c r="M399" s="195"/>
      <c r="N399" s="195"/>
      <c r="O399" s="195"/>
      <c r="P399" s="195"/>
      <c r="Q399" s="316"/>
      <c r="R399" s="195"/>
      <c r="S399" s="316"/>
      <c r="T399" s="195" t="s">
        <v>889</v>
      </c>
      <c r="U399" s="195"/>
      <c r="V399" s="195"/>
      <c r="W399" s="195"/>
      <c r="X399" s="195"/>
      <c r="Y399" s="195"/>
      <c r="Z399" s="195"/>
      <c r="AA399" s="195"/>
      <c r="AB399" s="316"/>
      <c r="AC399" s="316"/>
      <c r="AD399" s="195"/>
      <c r="AE399" s="195"/>
      <c r="AF399" s="195"/>
      <c r="AG399" s="195"/>
    </row>
    <row r="400" spans="1:33">
      <c r="A400" s="195" t="s">
        <v>901</v>
      </c>
      <c r="B400" s="195"/>
      <c r="C400" s="195"/>
      <c r="D400" s="195"/>
      <c r="E400" s="195"/>
      <c r="F400" s="195"/>
      <c r="G400" s="195"/>
      <c r="H400" s="195"/>
      <c r="I400" s="195"/>
      <c r="J400" s="195"/>
      <c r="K400" s="195"/>
      <c r="L400" s="195"/>
      <c r="M400" s="195"/>
      <c r="N400" s="195"/>
      <c r="O400" s="195"/>
      <c r="P400" s="195"/>
      <c r="Q400" s="316"/>
      <c r="R400" s="195"/>
      <c r="S400" s="316"/>
      <c r="T400" s="195" t="s">
        <v>889</v>
      </c>
      <c r="U400" s="195"/>
      <c r="V400" s="195"/>
      <c r="W400" s="195"/>
      <c r="X400" s="195"/>
      <c r="Y400" s="195"/>
      <c r="Z400" s="195"/>
      <c r="AA400" s="195"/>
      <c r="AB400" s="316"/>
      <c r="AC400" s="316"/>
      <c r="AD400" s="195"/>
      <c r="AE400" s="195"/>
      <c r="AF400" s="195"/>
      <c r="AG400" s="195"/>
    </row>
    <row r="401" spans="1:33">
      <c r="A401" s="195" t="s">
        <v>901</v>
      </c>
      <c r="B401" s="195"/>
      <c r="C401" s="195"/>
      <c r="D401" s="195"/>
      <c r="E401" s="195"/>
      <c r="F401" s="195"/>
      <c r="G401" s="195"/>
      <c r="H401" s="195"/>
      <c r="I401" s="195"/>
      <c r="J401" s="195"/>
      <c r="K401" s="195"/>
      <c r="L401" s="195"/>
      <c r="M401" s="195"/>
      <c r="N401" s="195"/>
      <c r="O401" s="195"/>
      <c r="P401" s="195"/>
      <c r="Q401" s="316"/>
      <c r="R401" s="195"/>
      <c r="S401" s="316"/>
      <c r="T401" s="195" t="s">
        <v>889</v>
      </c>
      <c r="U401" s="195"/>
      <c r="V401" s="195"/>
      <c r="W401" s="195"/>
      <c r="X401" s="195"/>
      <c r="Y401" s="195"/>
      <c r="Z401" s="195"/>
      <c r="AA401" s="195"/>
      <c r="AB401" s="316"/>
      <c r="AC401" s="316"/>
      <c r="AD401" s="195"/>
      <c r="AE401" s="195"/>
      <c r="AF401" s="195"/>
      <c r="AG401" s="195"/>
    </row>
    <row r="402" spans="1:33">
      <c r="A402" s="195" t="s">
        <v>901</v>
      </c>
      <c r="B402" s="195"/>
      <c r="C402" s="195"/>
      <c r="D402" s="195"/>
      <c r="E402" s="195"/>
      <c r="F402" s="195"/>
      <c r="G402" s="195"/>
      <c r="H402" s="195"/>
      <c r="I402" s="195"/>
      <c r="J402" s="195"/>
      <c r="K402" s="195"/>
      <c r="L402" s="195"/>
      <c r="M402" s="195"/>
      <c r="N402" s="195"/>
      <c r="O402" s="195"/>
      <c r="P402" s="195"/>
      <c r="Q402" s="316"/>
      <c r="R402" s="195"/>
      <c r="S402" s="316"/>
      <c r="T402" s="195" t="s">
        <v>889</v>
      </c>
      <c r="U402" s="195"/>
      <c r="V402" s="195"/>
      <c r="W402" s="195"/>
      <c r="X402" s="195"/>
      <c r="Y402" s="195"/>
      <c r="Z402" s="195"/>
      <c r="AA402" s="195"/>
      <c r="AB402" s="316"/>
      <c r="AC402" s="316"/>
      <c r="AD402" s="195"/>
      <c r="AE402" s="195"/>
      <c r="AF402" s="195"/>
      <c r="AG402" s="195"/>
    </row>
    <row r="403" spans="1:33">
      <c r="A403" s="195" t="s">
        <v>901</v>
      </c>
      <c r="B403" s="195"/>
      <c r="C403" s="195"/>
      <c r="D403" s="195"/>
      <c r="E403" s="195"/>
      <c r="F403" s="195"/>
      <c r="G403" s="195"/>
      <c r="H403" s="195"/>
      <c r="I403" s="195"/>
      <c r="J403" s="195"/>
      <c r="K403" s="195"/>
      <c r="L403" s="195"/>
      <c r="M403" s="195"/>
      <c r="N403" s="195"/>
      <c r="O403" s="195"/>
      <c r="P403" s="195"/>
      <c r="Q403" s="316"/>
      <c r="R403" s="195"/>
      <c r="S403" s="316"/>
      <c r="T403" s="195" t="s">
        <v>889</v>
      </c>
      <c r="U403" s="195"/>
      <c r="V403" s="195"/>
      <c r="W403" s="195"/>
      <c r="X403" s="195"/>
      <c r="Y403" s="195"/>
      <c r="Z403" s="195"/>
      <c r="AA403" s="195"/>
      <c r="AB403" s="316"/>
      <c r="AC403" s="316"/>
      <c r="AD403" s="195"/>
      <c r="AE403" s="195"/>
      <c r="AF403" s="195"/>
      <c r="AG403" s="195"/>
    </row>
    <row r="404" spans="1:33">
      <c r="A404" s="195" t="s">
        <v>901</v>
      </c>
      <c r="B404" s="195"/>
      <c r="C404" s="195"/>
      <c r="D404" s="195"/>
      <c r="E404" s="195"/>
      <c r="F404" s="195"/>
      <c r="G404" s="195"/>
      <c r="H404" s="195"/>
      <c r="I404" s="195"/>
      <c r="J404" s="195"/>
      <c r="K404" s="195"/>
      <c r="L404" s="195"/>
      <c r="M404" s="195"/>
      <c r="N404" s="195"/>
      <c r="O404" s="195"/>
      <c r="P404" s="195"/>
      <c r="Q404" s="316"/>
      <c r="R404" s="195"/>
      <c r="S404" s="316"/>
      <c r="T404" s="195" t="s">
        <v>889</v>
      </c>
      <c r="U404" s="195"/>
      <c r="V404" s="195"/>
      <c r="W404" s="195"/>
      <c r="X404" s="195"/>
      <c r="Y404" s="195"/>
      <c r="Z404" s="195"/>
      <c r="AA404" s="195"/>
      <c r="AB404" s="316"/>
      <c r="AC404" s="316"/>
      <c r="AD404" s="195"/>
      <c r="AE404" s="195"/>
      <c r="AF404" s="195"/>
      <c r="AG404" s="195"/>
    </row>
    <row r="405" spans="1:33">
      <c r="A405" s="195" t="s">
        <v>901</v>
      </c>
      <c r="B405" s="195"/>
      <c r="C405" s="195"/>
      <c r="D405" s="195"/>
      <c r="E405" s="195"/>
      <c r="F405" s="195"/>
      <c r="G405" s="195"/>
      <c r="H405" s="195"/>
      <c r="I405" s="195"/>
      <c r="J405" s="195"/>
      <c r="K405" s="195"/>
      <c r="L405" s="195"/>
      <c r="M405" s="195"/>
      <c r="N405" s="195"/>
      <c r="O405" s="195"/>
      <c r="P405" s="195"/>
      <c r="Q405" s="316"/>
      <c r="R405" s="195"/>
      <c r="S405" s="316"/>
      <c r="T405" s="195" t="s">
        <v>889</v>
      </c>
      <c r="U405" s="195"/>
      <c r="V405" s="195"/>
      <c r="W405" s="195"/>
      <c r="X405" s="195"/>
      <c r="Y405" s="195"/>
      <c r="Z405" s="195"/>
      <c r="AA405" s="195"/>
      <c r="AB405" s="316"/>
      <c r="AC405" s="316"/>
      <c r="AD405" s="195"/>
      <c r="AE405" s="195"/>
      <c r="AF405" s="195"/>
      <c r="AG405" s="195"/>
    </row>
    <row r="406" spans="1:33">
      <c r="A406" s="195" t="s">
        <v>901</v>
      </c>
      <c r="B406" s="195"/>
      <c r="C406" s="195"/>
      <c r="D406" s="195"/>
      <c r="E406" s="195"/>
      <c r="F406" s="195"/>
      <c r="G406" s="195"/>
      <c r="H406" s="195"/>
      <c r="I406" s="195"/>
      <c r="J406" s="195"/>
      <c r="K406" s="195"/>
      <c r="L406" s="195"/>
      <c r="M406" s="195"/>
      <c r="N406" s="195"/>
      <c r="O406" s="195"/>
      <c r="P406" s="195"/>
      <c r="Q406" s="316"/>
      <c r="R406" s="195"/>
      <c r="S406" s="316"/>
      <c r="T406" s="195" t="s">
        <v>889</v>
      </c>
      <c r="U406" s="195"/>
      <c r="V406" s="195"/>
      <c r="W406" s="195"/>
      <c r="X406" s="195"/>
      <c r="Y406" s="195"/>
      <c r="Z406" s="195"/>
      <c r="AA406" s="195"/>
      <c r="AB406" s="316"/>
      <c r="AC406" s="316"/>
      <c r="AD406" s="195"/>
      <c r="AE406" s="195"/>
      <c r="AF406" s="195"/>
      <c r="AG406" s="195"/>
    </row>
    <row r="407" spans="1:33">
      <c r="A407" s="195" t="s">
        <v>901</v>
      </c>
      <c r="B407" s="195"/>
      <c r="C407" s="195"/>
      <c r="D407" s="195"/>
      <c r="E407" s="195"/>
      <c r="F407" s="195"/>
      <c r="G407" s="195"/>
      <c r="H407" s="195"/>
      <c r="I407" s="195"/>
      <c r="J407" s="195"/>
      <c r="K407" s="195"/>
      <c r="L407" s="195"/>
      <c r="M407" s="195"/>
      <c r="N407" s="195"/>
      <c r="O407" s="195"/>
      <c r="P407" s="195"/>
      <c r="Q407" s="316"/>
      <c r="R407" s="195"/>
      <c r="S407" s="316"/>
      <c r="T407" s="195" t="s">
        <v>889</v>
      </c>
      <c r="U407" s="195"/>
      <c r="V407" s="195"/>
      <c r="W407" s="195"/>
      <c r="X407" s="195"/>
      <c r="Y407" s="195"/>
      <c r="Z407" s="195"/>
      <c r="AA407" s="195"/>
      <c r="AB407" s="316"/>
      <c r="AC407" s="316"/>
      <c r="AD407" s="195"/>
      <c r="AE407" s="195"/>
      <c r="AF407" s="195"/>
      <c r="AG407" s="195"/>
    </row>
    <row r="408" spans="1:33">
      <c r="A408" s="195" t="s">
        <v>901</v>
      </c>
      <c r="B408" s="195"/>
      <c r="C408" s="195"/>
      <c r="D408" s="195"/>
      <c r="E408" s="195"/>
      <c r="F408" s="195"/>
      <c r="G408" s="195"/>
      <c r="H408" s="195"/>
      <c r="I408" s="195"/>
      <c r="J408" s="195"/>
      <c r="K408" s="195"/>
      <c r="L408" s="195"/>
      <c r="M408" s="195"/>
      <c r="N408" s="195"/>
      <c r="O408" s="195"/>
      <c r="P408" s="195"/>
      <c r="Q408" s="316"/>
      <c r="R408" s="195"/>
      <c r="S408" s="316"/>
      <c r="T408" s="195" t="s">
        <v>889</v>
      </c>
      <c r="U408" s="195"/>
      <c r="V408" s="195"/>
      <c r="W408" s="195"/>
      <c r="X408" s="195"/>
      <c r="Y408" s="195"/>
      <c r="Z408" s="195"/>
      <c r="AA408" s="195"/>
      <c r="AB408" s="316"/>
      <c r="AC408" s="316"/>
      <c r="AD408" s="195"/>
      <c r="AE408" s="195"/>
      <c r="AF408" s="195"/>
      <c r="AG408" s="195"/>
    </row>
    <row r="409" spans="1:33">
      <c r="A409" s="195" t="s">
        <v>901</v>
      </c>
      <c r="B409" s="195"/>
      <c r="C409" s="195"/>
      <c r="D409" s="195"/>
      <c r="E409" s="195"/>
      <c r="F409" s="195"/>
      <c r="G409" s="195"/>
      <c r="H409" s="195"/>
      <c r="I409" s="195"/>
      <c r="J409" s="195"/>
      <c r="K409" s="195"/>
      <c r="L409" s="195"/>
      <c r="M409" s="195"/>
      <c r="N409" s="195"/>
      <c r="O409" s="195"/>
      <c r="P409" s="195"/>
      <c r="Q409" s="316"/>
      <c r="R409" s="195"/>
      <c r="S409" s="316"/>
      <c r="T409" s="195" t="s">
        <v>889</v>
      </c>
      <c r="U409" s="195"/>
      <c r="V409" s="195"/>
      <c r="W409" s="195"/>
      <c r="X409" s="195"/>
      <c r="Y409" s="195"/>
      <c r="Z409" s="195"/>
      <c r="AA409" s="195"/>
      <c r="AB409" s="316"/>
      <c r="AC409" s="316"/>
      <c r="AD409" s="195"/>
      <c r="AE409" s="195"/>
      <c r="AF409" s="195"/>
      <c r="AG409" s="195"/>
    </row>
    <row r="410" spans="1:33">
      <c r="A410" s="195" t="s">
        <v>901</v>
      </c>
      <c r="B410" s="195"/>
      <c r="C410" s="195"/>
      <c r="D410" s="195"/>
      <c r="E410" s="195"/>
      <c r="F410" s="195"/>
      <c r="G410" s="195"/>
      <c r="H410" s="195"/>
      <c r="I410" s="195"/>
      <c r="J410" s="195"/>
      <c r="K410" s="195"/>
      <c r="L410" s="195"/>
      <c r="M410" s="195"/>
      <c r="N410" s="195"/>
      <c r="O410" s="195"/>
      <c r="P410" s="195"/>
      <c r="Q410" s="316"/>
      <c r="R410" s="195"/>
      <c r="S410" s="316"/>
      <c r="T410" s="195" t="s">
        <v>889</v>
      </c>
      <c r="U410" s="195"/>
      <c r="V410" s="195"/>
      <c r="W410" s="195"/>
      <c r="X410" s="195"/>
      <c r="Y410" s="195"/>
      <c r="Z410" s="195"/>
      <c r="AA410" s="195"/>
      <c r="AB410" s="316"/>
      <c r="AC410" s="316"/>
      <c r="AD410" s="195"/>
      <c r="AE410" s="195"/>
      <c r="AF410" s="195"/>
      <c r="AG410" s="195"/>
    </row>
    <row r="411" spans="1:33">
      <c r="A411" s="195" t="s">
        <v>901</v>
      </c>
      <c r="B411" s="195"/>
      <c r="C411" s="195"/>
      <c r="D411" s="195"/>
      <c r="E411" s="195"/>
      <c r="F411" s="195"/>
      <c r="G411" s="195"/>
      <c r="H411" s="195"/>
      <c r="I411" s="195"/>
      <c r="J411" s="195"/>
      <c r="K411" s="195"/>
      <c r="L411" s="195"/>
      <c r="M411" s="195"/>
      <c r="N411" s="195"/>
      <c r="O411" s="195"/>
      <c r="P411" s="195"/>
      <c r="Q411" s="316"/>
      <c r="R411" s="195"/>
      <c r="S411" s="316"/>
      <c r="T411" s="195" t="s">
        <v>889</v>
      </c>
      <c r="U411" s="195"/>
      <c r="V411" s="195"/>
      <c r="W411" s="195"/>
      <c r="X411" s="195"/>
      <c r="Y411" s="195"/>
      <c r="Z411" s="195"/>
      <c r="AA411" s="195"/>
      <c r="AB411" s="316"/>
      <c r="AC411" s="316"/>
      <c r="AD411" s="195"/>
      <c r="AE411" s="195"/>
      <c r="AF411" s="195"/>
      <c r="AG411" s="195"/>
    </row>
    <row r="412" spans="1:33">
      <c r="A412" s="195" t="s">
        <v>901</v>
      </c>
      <c r="B412" s="195"/>
      <c r="C412" s="195"/>
      <c r="D412" s="195"/>
      <c r="E412" s="195"/>
      <c r="F412" s="195"/>
      <c r="G412" s="195"/>
      <c r="H412" s="195"/>
      <c r="I412" s="195"/>
      <c r="J412" s="195"/>
      <c r="K412" s="195"/>
      <c r="L412" s="195"/>
      <c r="M412" s="195"/>
      <c r="N412" s="195"/>
      <c r="O412" s="195"/>
      <c r="P412" s="195"/>
      <c r="Q412" s="316"/>
      <c r="R412" s="195"/>
      <c r="S412" s="316"/>
      <c r="T412" s="195" t="s">
        <v>889</v>
      </c>
      <c r="U412" s="195"/>
      <c r="V412" s="195"/>
      <c r="W412" s="195"/>
      <c r="X412" s="195"/>
      <c r="Y412" s="195"/>
      <c r="Z412" s="195"/>
      <c r="AA412" s="195"/>
      <c r="AB412" s="316"/>
      <c r="AC412" s="316"/>
      <c r="AD412" s="195"/>
      <c r="AE412" s="195"/>
      <c r="AF412" s="195"/>
      <c r="AG412" s="195"/>
    </row>
    <row r="413" spans="1:33">
      <c r="A413" s="195" t="s">
        <v>901</v>
      </c>
      <c r="B413" s="195"/>
      <c r="C413" s="195"/>
      <c r="D413" s="195"/>
      <c r="E413" s="195"/>
      <c r="F413" s="195"/>
      <c r="G413" s="195"/>
      <c r="H413" s="195"/>
      <c r="I413" s="195"/>
      <c r="J413" s="195"/>
      <c r="K413" s="195"/>
      <c r="L413" s="195"/>
      <c r="M413" s="195"/>
      <c r="N413" s="195"/>
      <c r="O413" s="195"/>
      <c r="P413" s="195"/>
      <c r="Q413" s="316"/>
      <c r="R413" s="195"/>
      <c r="S413" s="316"/>
      <c r="T413" s="195" t="s">
        <v>889</v>
      </c>
      <c r="U413" s="195"/>
      <c r="V413" s="195"/>
      <c r="W413" s="195"/>
      <c r="X413" s="195"/>
      <c r="Y413" s="195"/>
      <c r="Z413" s="195"/>
      <c r="AA413" s="195"/>
      <c r="AB413" s="316"/>
      <c r="AC413" s="316"/>
      <c r="AD413" s="195"/>
      <c r="AE413" s="195"/>
      <c r="AF413" s="195"/>
      <c r="AG413" s="195"/>
    </row>
    <row r="414" spans="1:33">
      <c r="A414" s="195" t="s">
        <v>901</v>
      </c>
      <c r="B414" s="195"/>
      <c r="C414" s="195"/>
      <c r="D414" s="195"/>
      <c r="E414" s="195"/>
      <c r="F414" s="195"/>
      <c r="G414" s="195"/>
      <c r="H414" s="195"/>
      <c r="I414" s="195"/>
      <c r="J414" s="195"/>
      <c r="K414" s="195"/>
      <c r="L414" s="195"/>
      <c r="M414" s="195"/>
      <c r="N414" s="195"/>
      <c r="O414" s="195"/>
      <c r="P414" s="195"/>
      <c r="Q414" s="316"/>
      <c r="R414" s="195"/>
      <c r="S414" s="316"/>
      <c r="T414" s="195" t="s">
        <v>889</v>
      </c>
      <c r="U414" s="195"/>
      <c r="V414" s="195"/>
      <c r="W414" s="195"/>
      <c r="X414" s="195"/>
      <c r="Y414" s="195"/>
      <c r="Z414" s="195"/>
      <c r="AA414" s="195"/>
      <c r="AB414" s="316"/>
      <c r="AC414" s="316"/>
      <c r="AD414" s="195"/>
      <c r="AE414" s="195"/>
      <c r="AF414" s="195"/>
      <c r="AG414" s="195"/>
    </row>
    <row r="415" spans="1:33">
      <c r="A415" s="195" t="s">
        <v>901</v>
      </c>
      <c r="B415" s="195"/>
      <c r="C415" s="195"/>
      <c r="D415" s="195"/>
      <c r="E415" s="195"/>
      <c r="F415" s="195"/>
      <c r="G415" s="195"/>
      <c r="H415" s="195"/>
      <c r="I415" s="195"/>
      <c r="J415" s="195"/>
      <c r="K415" s="195"/>
      <c r="L415" s="195"/>
      <c r="M415" s="195"/>
      <c r="N415" s="195"/>
      <c r="O415" s="195"/>
      <c r="P415" s="195"/>
      <c r="Q415" s="316"/>
      <c r="R415" s="195"/>
      <c r="S415" s="316"/>
      <c r="T415" s="195" t="s">
        <v>889</v>
      </c>
      <c r="U415" s="195"/>
      <c r="V415" s="195"/>
      <c r="W415" s="195"/>
      <c r="X415" s="195"/>
      <c r="Y415" s="195"/>
      <c r="Z415" s="195"/>
      <c r="AA415" s="195"/>
      <c r="AB415" s="316"/>
      <c r="AC415" s="316"/>
      <c r="AD415" s="195"/>
      <c r="AE415" s="195"/>
      <c r="AF415" s="195"/>
      <c r="AG415" s="195"/>
    </row>
    <row r="416" spans="1:33">
      <c r="A416" s="195" t="s">
        <v>901</v>
      </c>
      <c r="B416" s="195"/>
      <c r="C416" s="195"/>
      <c r="D416" s="195"/>
      <c r="E416" s="195"/>
      <c r="F416" s="195"/>
      <c r="G416" s="195"/>
      <c r="H416" s="195"/>
      <c r="I416" s="195"/>
      <c r="J416" s="195"/>
      <c r="K416" s="195"/>
      <c r="L416" s="195"/>
      <c r="M416" s="195"/>
      <c r="N416" s="195"/>
      <c r="O416" s="195"/>
      <c r="P416" s="195"/>
      <c r="Q416" s="316"/>
      <c r="R416" s="195"/>
      <c r="S416" s="316"/>
      <c r="T416" s="195" t="s">
        <v>889</v>
      </c>
      <c r="U416" s="195"/>
      <c r="V416" s="195"/>
      <c r="W416" s="195"/>
      <c r="X416" s="195"/>
      <c r="Y416" s="195"/>
      <c r="Z416" s="195"/>
      <c r="AA416" s="195"/>
      <c r="AB416" s="316"/>
      <c r="AC416" s="316"/>
      <c r="AD416" s="195"/>
      <c r="AE416" s="195"/>
      <c r="AF416" s="195"/>
      <c r="AG416" s="195"/>
    </row>
    <row r="417" spans="1:33">
      <c r="A417" s="195" t="s">
        <v>901</v>
      </c>
      <c r="B417" s="195"/>
      <c r="C417" s="195"/>
      <c r="D417" s="195"/>
      <c r="E417" s="195"/>
      <c r="F417" s="195"/>
      <c r="G417" s="195"/>
      <c r="H417" s="195"/>
      <c r="I417" s="195"/>
      <c r="J417" s="195"/>
      <c r="K417" s="195"/>
      <c r="L417" s="195"/>
      <c r="M417" s="195"/>
      <c r="N417" s="195"/>
      <c r="O417" s="195"/>
      <c r="P417" s="195"/>
      <c r="Q417" s="316"/>
      <c r="R417" s="195"/>
      <c r="S417" s="316"/>
      <c r="T417" s="195" t="s">
        <v>889</v>
      </c>
      <c r="U417" s="195"/>
      <c r="V417" s="195"/>
      <c r="W417" s="195"/>
      <c r="X417" s="195"/>
      <c r="Y417" s="195"/>
      <c r="Z417" s="195"/>
      <c r="AA417" s="195"/>
      <c r="AB417" s="316"/>
      <c r="AC417" s="316"/>
      <c r="AD417" s="195"/>
      <c r="AE417" s="195"/>
      <c r="AF417" s="195"/>
      <c r="AG417" s="195"/>
    </row>
    <row r="418" spans="1:33">
      <c r="A418" s="195" t="s">
        <v>901</v>
      </c>
      <c r="B418" s="195"/>
      <c r="C418" s="195"/>
      <c r="D418" s="195"/>
      <c r="E418" s="195"/>
      <c r="F418" s="195"/>
      <c r="G418" s="195"/>
      <c r="H418" s="195"/>
      <c r="I418" s="195"/>
      <c r="J418" s="195"/>
      <c r="K418" s="195"/>
      <c r="L418" s="195"/>
      <c r="M418" s="195"/>
      <c r="N418" s="195"/>
      <c r="O418" s="195"/>
      <c r="P418" s="195"/>
      <c r="Q418" s="316"/>
      <c r="R418" s="195"/>
      <c r="S418" s="316"/>
      <c r="T418" s="195" t="s">
        <v>889</v>
      </c>
      <c r="U418" s="195"/>
      <c r="V418" s="195"/>
      <c r="W418" s="195"/>
      <c r="X418" s="195"/>
      <c r="Y418" s="195"/>
      <c r="Z418" s="195"/>
      <c r="AA418" s="195"/>
      <c r="AB418" s="316"/>
      <c r="AC418" s="316"/>
      <c r="AD418" s="195"/>
      <c r="AE418" s="195"/>
      <c r="AF418" s="195"/>
      <c r="AG418" s="195"/>
    </row>
    <row r="419" spans="1:33">
      <c r="A419" s="195" t="s">
        <v>901</v>
      </c>
      <c r="B419" s="195"/>
      <c r="C419" s="195"/>
      <c r="D419" s="195"/>
      <c r="E419" s="195"/>
      <c r="F419" s="195"/>
      <c r="G419" s="195"/>
      <c r="H419" s="195"/>
      <c r="I419" s="195"/>
      <c r="J419" s="195"/>
      <c r="K419" s="195"/>
      <c r="L419" s="195"/>
      <c r="M419" s="195"/>
      <c r="N419" s="195"/>
      <c r="O419" s="195"/>
      <c r="P419" s="195"/>
      <c r="Q419" s="316"/>
      <c r="R419" s="195"/>
      <c r="S419" s="316"/>
      <c r="T419" s="195" t="s">
        <v>889</v>
      </c>
      <c r="U419" s="195"/>
      <c r="V419" s="195"/>
      <c r="W419" s="195"/>
      <c r="X419" s="195"/>
      <c r="Y419" s="195"/>
      <c r="Z419" s="195"/>
      <c r="AA419" s="195"/>
      <c r="AB419" s="316"/>
      <c r="AC419" s="316"/>
      <c r="AD419" s="195"/>
      <c r="AE419" s="195"/>
      <c r="AF419" s="195"/>
      <c r="AG419" s="195"/>
    </row>
    <row r="420" spans="1:33">
      <c r="A420" s="195" t="s">
        <v>901</v>
      </c>
      <c r="B420" s="195"/>
      <c r="C420" s="195"/>
      <c r="D420" s="195"/>
      <c r="E420" s="195"/>
      <c r="F420" s="195"/>
      <c r="G420" s="195"/>
      <c r="H420" s="195"/>
      <c r="I420" s="195"/>
      <c r="J420" s="195"/>
      <c r="K420" s="195"/>
      <c r="L420" s="195"/>
      <c r="M420" s="195"/>
      <c r="N420" s="195"/>
      <c r="O420" s="195"/>
      <c r="P420" s="195"/>
      <c r="Q420" s="316"/>
      <c r="R420" s="195"/>
      <c r="S420" s="316"/>
      <c r="T420" s="195" t="s">
        <v>889</v>
      </c>
      <c r="U420" s="195"/>
      <c r="V420" s="195"/>
      <c r="W420" s="195"/>
      <c r="X420" s="195"/>
      <c r="Y420" s="195"/>
      <c r="Z420" s="195"/>
      <c r="AA420" s="195"/>
      <c r="AB420" s="316"/>
      <c r="AC420" s="316"/>
      <c r="AD420" s="195"/>
      <c r="AE420" s="195"/>
      <c r="AF420" s="195"/>
      <c r="AG420" s="195"/>
    </row>
    <row r="421" spans="1:33">
      <c r="A421" s="195" t="s">
        <v>901</v>
      </c>
      <c r="B421" s="195"/>
      <c r="C421" s="195"/>
      <c r="D421" s="195"/>
      <c r="E421" s="195"/>
      <c r="F421" s="195"/>
      <c r="G421" s="195"/>
      <c r="H421" s="195"/>
      <c r="I421" s="195"/>
      <c r="J421" s="195"/>
      <c r="K421" s="195"/>
      <c r="L421" s="195"/>
      <c r="M421" s="195"/>
      <c r="N421" s="195"/>
      <c r="O421" s="195"/>
      <c r="P421" s="195"/>
      <c r="Q421" s="316"/>
      <c r="R421" s="195"/>
      <c r="S421" s="316"/>
      <c r="T421" s="195" t="s">
        <v>889</v>
      </c>
      <c r="U421" s="195"/>
      <c r="V421" s="195"/>
      <c r="W421" s="195"/>
      <c r="X421" s="195"/>
      <c r="Y421" s="195"/>
      <c r="Z421" s="195"/>
      <c r="AA421" s="195"/>
      <c r="AB421" s="316"/>
      <c r="AC421" s="316"/>
      <c r="AD421" s="195"/>
      <c r="AE421" s="195"/>
      <c r="AF421" s="195"/>
      <c r="AG421" s="195"/>
    </row>
    <row r="422" spans="1:33">
      <c r="A422" s="195" t="s">
        <v>901</v>
      </c>
      <c r="B422" s="195"/>
      <c r="C422" s="195"/>
      <c r="D422" s="195"/>
      <c r="E422" s="195"/>
      <c r="F422" s="195"/>
      <c r="G422" s="195"/>
      <c r="H422" s="195"/>
      <c r="I422" s="195"/>
      <c r="J422" s="195"/>
      <c r="K422" s="195"/>
      <c r="L422" s="195"/>
      <c r="M422" s="195"/>
      <c r="N422" s="195"/>
      <c r="O422" s="195"/>
      <c r="P422" s="195"/>
      <c r="Q422" s="316"/>
      <c r="R422" s="195"/>
      <c r="S422" s="316"/>
      <c r="T422" s="195" t="s">
        <v>889</v>
      </c>
      <c r="U422" s="195"/>
      <c r="V422" s="195"/>
      <c r="W422" s="195"/>
      <c r="X422" s="195"/>
      <c r="Y422" s="195"/>
      <c r="Z422" s="195"/>
      <c r="AA422" s="195"/>
      <c r="AB422" s="316"/>
      <c r="AC422" s="316"/>
      <c r="AD422" s="195"/>
      <c r="AE422" s="195"/>
      <c r="AF422" s="195"/>
      <c r="AG422" s="195"/>
    </row>
    <row r="423" spans="1:33">
      <c r="A423" s="195" t="s">
        <v>901</v>
      </c>
      <c r="B423" s="195"/>
      <c r="C423" s="195"/>
      <c r="D423" s="195"/>
      <c r="E423" s="195"/>
      <c r="F423" s="195"/>
      <c r="G423" s="195"/>
      <c r="H423" s="195"/>
      <c r="I423" s="195"/>
      <c r="J423" s="195"/>
      <c r="K423" s="195"/>
      <c r="L423" s="195"/>
      <c r="M423" s="195"/>
      <c r="N423" s="195"/>
      <c r="O423" s="195"/>
      <c r="P423" s="195"/>
      <c r="Q423" s="316"/>
      <c r="R423" s="195"/>
      <c r="S423" s="316"/>
      <c r="T423" s="195" t="s">
        <v>889</v>
      </c>
      <c r="U423" s="195"/>
      <c r="V423" s="195"/>
      <c r="W423" s="195"/>
      <c r="X423" s="195"/>
      <c r="Y423" s="195"/>
      <c r="Z423" s="195"/>
      <c r="AA423" s="195"/>
      <c r="AB423" s="316"/>
      <c r="AC423" s="316"/>
      <c r="AD423" s="195"/>
      <c r="AE423" s="195"/>
      <c r="AF423" s="195"/>
      <c r="AG423" s="195"/>
    </row>
    <row r="424" spans="1:33">
      <c r="A424" s="195" t="s">
        <v>901</v>
      </c>
      <c r="B424" s="195"/>
      <c r="C424" s="195"/>
      <c r="D424" s="195"/>
      <c r="E424" s="195"/>
      <c r="F424" s="195"/>
      <c r="G424" s="195"/>
      <c r="H424" s="195"/>
      <c r="I424" s="195"/>
      <c r="J424" s="195"/>
      <c r="K424" s="195"/>
      <c r="L424" s="195"/>
      <c r="M424" s="195"/>
      <c r="N424" s="195"/>
      <c r="O424" s="195"/>
      <c r="P424" s="195"/>
      <c r="Q424" s="316"/>
      <c r="R424" s="195"/>
      <c r="S424" s="316"/>
      <c r="T424" s="195" t="s">
        <v>889</v>
      </c>
      <c r="U424" s="195"/>
      <c r="V424" s="195"/>
      <c r="W424" s="195"/>
      <c r="X424" s="195"/>
      <c r="Y424" s="195"/>
      <c r="Z424" s="195"/>
      <c r="AA424" s="195"/>
      <c r="AB424" s="316"/>
      <c r="AC424" s="316"/>
      <c r="AD424" s="195"/>
      <c r="AE424" s="195"/>
      <c r="AF424" s="195"/>
      <c r="AG424" s="195"/>
    </row>
    <row r="425" spans="1:33">
      <c r="A425" s="195" t="s">
        <v>901</v>
      </c>
      <c r="B425" s="195"/>
      <c r="C425" s="195"/>
      <c r="D425" s="195"/>
      <c r="E425" s="195"/>
      <c r="F425" s="195"/>
      <c r="G425" s="195"/>
      <c r="H425" s="195"/>
      <c r="I425" s="195"/>
      <c r="J425" s="195"/>
      <c r="K425" s="195"/>
      <c r="L425" s="195"/>
      <c r="M425" s="195"/>
      <c r="N425" s="195"/>
      <c r="O425" s="195"/>
      <c r="P425" s="195"/>
      <c r="Q425" s="316"/>
      <c r="R425" s="195"/>
      <c r="S425" s="316"/>
      <c r="T425" s="195" t="s">
        <v>889</v>
      </c>
      <c r="U425" s="195"/>
      <c r="V425" s="195"/>
      <c r="W425" s="195"/>
      <c r="X425" s="195"/>
      <c r="Y425" s="195"/>
      <c r="Z425" s="195"/>
      <c r="AA425" s="195"/>
      <c r="AB425" s="316"/>
      <c r="AC425" s="316"/>
      <c r="AD425" s="195"/>
      <c r="AE425" s="195"/>
      <c r="AF425" s="195"/>
      <c r="AG425" s="195"/>
    </row>
    <row r="426" spans="1:33">
      <c r="A426" s="195" t="s">
        <v>901</v>
      </c>
      <c r="B426" s="195"/>
      <c r="C426" s="195"/>
      <c r="D426" s="195"/>
      <c r="E426" s="195"/>
      <c r="F426" s="195"/>
      <c r="G426" s="195"/>
      <c r="H426" s="195"/>
      <c r="I426" s="195"/>
      <c r="J426" s="195"/>
      <c r="K426" s="195"/>
      <c r="L426" s="195"/>
      <c r="M426" s="195"/>
      <c r="N426" s="195"/>
      <c r="O426" s="195"/>
      <c r="P426" s="195"/>
      <c r="Q426" s="316"/>
      <c r="R426" s="195"/>
      <c r="S426" s="316"/>
      <c r="T426" s="195" t="s">
        <v>889</v>
      </c>
      <c r="U426" s="195"/>
      <c r="V426" s="195"/>
      <c r="W426" s="195"/>
      <c r="X426" s="195"/>
      <c r="Y426" s="195"/>
      <c r="Z426" s="195"/>
      <c r="AA426" s="195"/>
      <c r="AB426" s="316"/>
      <c r="AC426" s="316"/>
      <c r="AD426" s="195"/>
      <c r="AE426" s="195"/>
      <c r="AF426" s="195"/>
      <c r="AG426" s="195"/>
    </row>
    <row r="427" spans="1:33">
      <c r="A427" s="195" t="s">
        <v>901</v>
      </c>
      <c r="B427" s="195"/>
      <c r="C427" s="195"/>
      <c r="D427" s="195"/>
      <c r="E427" s="195"/>
      <c r="F427" s="195"/>
      <c r="G427" s="195"/>
      <c r="H427" s="195"/>
      <c r="I427" s="195"/>
      <c r="J427" s="195"/>
      <c r="K427" s="195"/>
      <c r="L427" s="195"/>
      <c r="M427" s="195"/>
      <c r="N427" s="195"/>
      <c r="O427" s="195"/>
      <c r="P427" s="195"/>
      <c r="Q427" s="316"/>
      <c r="R427" s="195"/>
      <c r="S427" s="316"/>
      <c r="T427" s="195" t="s">
        <v>889</v>
      </c>
      <c r="U427" s="195"/>
      <c r="V427" s="195"/>
      <c r="W427" s="195"/>
      <c r="X427" s="195"/>
      <c r="Y427" s="195"/>
      <c r="Z427" s="195"/>
      <c r="AA427" s="195"/>
      <c r="AB427" s="316"/>
      <c r="AC427" s="316"/>
      <c r="AD427" s="195"/>
      <c r="AE427" s="195"/>
      <c r="AF427" s="195"/>
      <c r="AG427" s="195"/>
    </row>
    <row r="428" spans="1:33">
      <c r="A428" s="195" t="s">
        <v>901</v>
      </c>
      <c r="B428" s="195"/>
      <c r="C428" s="195"/>
      <c r="D428" s="195"/>
      <c r="E428" s="195"/>
      <c r="F428" s="195"/>
      <c r="G428" s="195"/>
      <c r="H428" s="195"/>
      <c r="I428" s="195"/>
      <c r="J428" s="195"/>
      <c r="K428" s="195"/>
      <c r="L428" s="195"/>
      <c r="M428" s="195"/>
      <c r="N428" s="195"/>
      <c r="O428" s="195"/>
      <c r="P428" s="195"/>
      <c r="Q428" s="316"/>
      <c r="R428" s="195"/>
      <c r="S428" s="316"/>
      <c r="T428" s="195" t="s">
        <v>889</v>
      </c>
      <c r="U428" s="195"/>
      <c r="V428" s="195"/>
      <c r="W428" s="195"/>
      <c r="X428" s="195"/>
      <c r="Y428" s="195"/>
      <c r="Z428" s="195"/>
      <c r="AA428" s="195"/>
      <c r="AB428" s="316"/>
      <c r="AC428" s="316"/>
      <c r="AD428" s="195"/>
      <c r="AE428" s="195"/>
      <c r="AF428" s="195"/>
      <c r="AG428" s="195"/>
    </row>
    <row r="429" spans="1:33">
      <c r="A429" s="195" t="s">
        <v>901</v>
      </c>
      <c r="B429" s="195"/>
      <c r="C429" s="195"/>
      <c r="D429" s="195"/>
      <c r="E429" s="195"/>
      <c r="F429" s="195"/>
      <c r="G429" s="195"/>
      <c r="H429" s="195"/>
      <c r="I429" s="195"/>
      <c r="J429" s="195"/>
      <c r="K429" s="195"/>
      <c r="L429" s="195"/>
      <c r="M429" s="195"/>
      <c r="N429" s="195"/>
      <c r="O429" s="195"/>
      <c r="P429" s="195"/>
      <c r="Q429" s="316"/>
      <c r="R429" s="195"/>
      <c r="S429" s="316"/>
      <c r="T429" s="195" t="s">
        <v>889</v>
      </c>
      <c r="U429" s="195"/>
      <c r="V429" s="195"/>
      <c r="W429" s="195"/>
      <c r="X429" s="195"/>
      <c r="Y429" s="195"/>
      <c r="Z429" s="195"/>
      <c r="AA429" s="195"/>
      <c r="AB429" s="316"/>
      <c r="AC429" s="316"/>
      <c r="AD429" s="195"/>
      <c r="AE429" s="195"/>
      <c r="AF429" s="195"/>
      <c r="AG429" s="195"/>
    </row>
    <row r="430" spans="1:33">
      <c r="A430" s="195" t="s">
        <v>901</v>
      </c>
      <c r="B430" s="195"/>
      <c r="C430" s="195"/>
      <c r="D430" s="195"/>
      <c r="E430" s="195"/>
      <c r="F430" s="195"/>
      <c r="G430" s="195"/>
      <c r="H430" s="195"/>
      <c r="I430" s="195"/>
      <c r="J430" s="195"/>
      <c r="K430" s="195"/>
      <c r="L430" s="195"/>
      <c r="M430" s="195"/>
      <c r="N430" s="195"/>
      <c r="O430" s="195"/>
      <c r="P430" s="195"/>
      <c r="Q430" s="316"/>
      <c r="R430" s="195"/>
      <c r="S430" s="316"/>
      <c r="T430" s="195" t="s">
        <v>889</v>
      </c>
      <c r="U430" s="195"/>
      <c r="V430" s="195"/>
      <c r="W430" s="195"/>
      <c r="X430" s="195"/>
      <c r="Y430" s="195"/>
      <c r="Z430" s="195"/>
      <c r="AA430" s="195"/>
      <c r="AB430" s="316"/>
      <c r="AC430" s="316"/>
      <c r="AD430" s="195"/>
      <c r="AE430" s="195"/>
      <c r="AF430" s="195"/>
      <c r="AG430" s="195"/>
    </row>
    <row r="431" spans="1:33">
      <c r="A431" s="195" t="s">
        <v>901</v>
      </c>
      <c r="B431" s="195"/>
      <c r="C431" s="195"/>
      <c r="D431" s="195"/>
      <c r="E431" s="195"/>
      <c r="F431" s="195"/>
      <c r="G431" s="195"/>
      <c r="H431" s="195"/>
      <c r="I431" s="195"/>
      <c r="J431" s="195"/>
      <c r="K431" s="195"/>
      <c r="L431" s="195"/>
      <c r="M431" s="195"/>
      <c r="N431" s="195"/>
      <c r="O431" s="195"/>
      <c r="P431" s="195"/>
      <c r="Q431" s="316"/>
      <c r="R431" s="195"/>
      <c r="S431" s="316"/>
      <c r="T431" s="195" t="s">
        <v>889</v>
      </c>
      <c r="U431" s="195"/>
      <c r="V431" s="195"/>
      <c r="W431" s="195"/>
      <c r="X431" s="195"/>
      <c r="Y431" s="195"/>
      <c r="Z431" s="195"/>
      <c r="AA431" s="195"/>
      <c r="AB431" s="316"/>
      <c r="AC431" s="316"/>
      <c r="AD431" s="195"/>
      <c r="AE431" s="195"/>
      <c r="AF431" s="195"/>
      <c r="AG431" s="195"/>
    </row>
    <row r="432" spans="1:33">
      <c r="A432" s="195" t="s">
        <v>901</v>
      </c>
      <c r="B432" s="195"/>
      <c r="C432" s="195"/>
      <c r="D432" s="195"/>
      <c r="E432" s="195"/>
      <c r="F432" s="195"/>
      <c r="G432" s="195"/>
      <c r="H432" s="195"/>
      <c r="I432" s="195"/>
      <c r="J432" s="195"/>
      <c r="K432" s="195"/>
      <c r="L432" s="195"/>
      <c r="M432" s="195"/>
      <c r="N432" s="195"/>
      <c r="O432" s="195"/>
      <c r="P432" s="195"/>
      <c r="Q432" s="316"/>
      <c r="R432" s="195"/>
      <c r="S432" s="316"/>
      <c r="T432" s="195" t="s">
        <v>889</v>
      </c>
      <c r="U432" s="195"/>
      <c r="V432" s="195"/>
      <c r="W432" s="195"/>
      <c r="X432" s="195"/>
      <c r="Y432" s="195"/>
      <c r="Z432" s="195"/>
      <c r="AA432" s="195"/>
      <c r="AB432" s="316"/>
      <c r="AC432" s="316"/>
      <c r="AD432" s="195"/>
      <c r="AE432" s="195"/>
      <c r="AF432" s="195"/>
      <c r="AG432" s="195"/>
    </row>
    <row r="433" spans="1:33">
      <c r="A433" s="195" t="s">
        <v>901</v>
      </c>
      <c r="B433" s="195"/>
      <c r="C433" s="195"/>
      <c r="D433" s="195"/>
      <c r="E433" s="195"/>
      <c r="F433" s="195"/>
      <c r="G433" s="195"/>
      <c r="H433" s="195"/>
      <c r="I433" s="195"/>
      <c r="J433" s="195"/>
      <c r="K433" s="195"/>
      <c r="L433" s="195"/>
      <c r="M433" s="195"/>
      <c r="N433" s="195"/>
      <c r="O433" s="195"/>
      <c r="P433" s="195"/>
      <c r="Q433" s="316"/>
      <c r="R433" s="195"/>
      <c r="S433" s="316"/>
      <c r="T433" s="195" t="s">
        <v>889</v>
      </c>
      <c r="U433" s="195"/>
      <c r="V433" s="195"/>
      <c r="W433" s="195"/>
      <c r="X433" s="195"/>
      <c r="Y433" s="195"/>
      <c r="Z433" s="195"/>
      <c r="AA433" s="195"/>
      <c r="AB433" s="316"/>
      <c r="AC433" s="316"/>
      <c r="AD433" s="195"/>
      <c r="AE433" s="195"/>
      <c r="AF433" s="195"/>
      <c r="AG433" s="195"/>
    </row>
    <row r="434" spans="1:33">
      <c r="A434" s="195" t="s">
        <v>901</v>
      </c>
      <c r="B434" s="195"/>
      <c r="C434" s="195"/>
      <c r="D434" s="195"/>
      <c r="E434" s="195"/>
      <c r="F434" s="195"/>
      <c r="G434" s="195"/>
      <c r="H434" s="195"/>
      <c r="I434" s="195"/>
      <c r="J434" s="195"/>
      <c r="K434" s="195"/>
      <c r="L434" s="195"/>
      <c r="M434" s="195"/>
      <c r="N434" s="195"/>
      <c r="O434" s="195"/>
      <c r="P434" s="195"/>
      <c r="Q434" s="316"/>
      <c r="R434" s="195"/>
      <c r="S434" s="316"/>
      <c r="T434" s="195" t="s">
        <v>889</v>
      </c>
      <c r="U434" s="195"/>
      <c r="V434" s="195"/>
      <c r="W434" s="195"/>
      <c r="X434" s="195"/>
      <c r="Y434" s="195"/>
      <c r="Z434" s="195"/>
      <c r="AA434" s="195"/>
      <c r="AB434" s="316"/>
      <c r="AC434" s="316"/>
      <c r="AD434" s="195"/>
      <c r="AE434" s="195"/>
      <c r="AF434" s="195"/>
      <c r="AG434" s="195"/>
    </row>
    <row r="435" spans="1:33">
      <c r="A435" s="195" t="s">
        <v>901</v>
      </c>
      <c r="B435" s="195"/>
      <c r="C435" s="195"/>
      <c r="D435" s="195"/>
      <c r="E435" s="195"/>
      <c r="F435" s="195"/>
      <c r="G435" s="195"/>
      <c r="H435" s="195"/>
      <c r="I435" s="195"/>
      <c r="J435" s="195"/>
      <c r="K435" s="195"/>
      <c r="L435" s="195"/>
      <c r="M435" s="195"/>
      <c r="N435" s="195"/>
      <c r="O435" s="195"/>
      <c r="P435" s="195"/>
      <c r="Q435" s="316"/>
      <c r="R435" s="195"/>
      <c r="S435" s="316"/>
      <c r="T435" s="195" t="s">
        <v>889</v>
      </c>
      <c r="U435" s="195"/>
      <c r="V435" s="195"/>
      <c r="W435" s="195"/>
      <c r="X435" s="195"/>
      <c r="Y435" s="195"/>
      <c r="Z435" s="195"/>
      <c r="AA435" s="195"/>
      <c r="AB435" s="316"/>
      <c r="AC435" s="316"/>
      <c r="AD435" s="195"/>
      <c r="AE435" s="195"/>
      <c r="AF435" s="195"/>
      <c r="AG435" s="195"/>
    </row>
    <row r="436" spans="1:33">
      <c r="A436" s="195" t="s">
        <v>901</v>
      </c>
      <c r="B436" s="195"/>
      <c r="C436" s="195"/>
      <c r="D436" s="195"/>
      <c r="E436" s="195"/>
      <c r="F436" s="195"/>
      <c r="G436" s="195"/>
      <c r="H436" s="195"/>
      <c r="I436" s="195"/>
      <c r="J436" s="195"/>
      <c r="K436" s="195"/>
      <c r="L436" s="195"/>
      <c r="M436" s="195"/>
      <c r="N436" s="195"/>
      <c r="O436" s="195"/>
      <c r="P436" s="195"/>
      <c r="Q436" s="316"/>
      <c r="R436" s="195"/>
      <c r="S436" s="316"/>
      <c r="T436" s="195" t="s">
        <v>889</v>
      </c>
      <c r="U436" s="195"/>
      <c r="V436" s="195"/>
      <c r="W436" s="195"/>
      <c r="X436" s="195"/>
      <c r="Y436" s="195"/>
      <c r="Z436" s="195"/>
      <c r="AA436" s="195"/>
      <c r="AB436" s="316"/>
      <c r="AC436" s="316"/>
      <c r="AD436" s="195"/>
      <c r="AE436" s="195"/>
      <c r="AF436" s="195"/>
      <c r="AG436" s="195"/>
    </row>
    <row r="437" spans="1:33">
      <c r="A437" s="195" t="s">
        <v>901</v>
      </c>
      <c r="B437" s="195"/>
      <c r="C437" s="195"/>
      <c r="D437" s="195"/>
      <c r="E437" s="195"/>
      <c r="F437" s="195"/>
      <c r="G437" s="195"/>
      <c r="H437" s="195"/>
      <c r="I437" s="195"/>
      <c r="J437" s="195"/>
      <c r="K437" s="195"/>
      <c r="L437" s="195"/>
      <c r="M437" s="195"/>
      <c r="N437" s="195"/>
      <c r="O437" s="195"/>
      <c r="P437" s="195"/>
      <c r="Q437" s="316"/>
      <c r="R437" s="195"/>
      <c r="S437" s="316"/>
      <c r="T437" s="195" t="s">
        <v>889</v>
      </c>
      <c r="U437" s="195"/>
      <c r="V437" s="195"/>
      <c r="W437" s="195"/>
      <c r="X437" s="195"/>
      <c r="Y437" s="195"/>
      <c r="Z437" s="195"/>
      <c r="AA437" s="195"/>
      <c r="AB437" s="316"/>
      <c r="AC437" s="316"/>
      <c r="AD437" s="195"/>
      <c r="AE437" s="195"/>
      <c r="AF437" s="195"/>
      <c r="AG437" s="195"/>
    </row>
    <row r="438" spans="1:33">
      <c r="A438" s="195" t="s">
        <v>901</v>
      </c>
      <c r="B438" s="195"/>
      <c r="C438" s="195"/>
      <c r="D438" s="195"/>
      <c r="E438" s="195"/>
      <c r="F438" s="195"/>
      <c r="G438" s="195"/>
      <c r="H438" s="195"/>
      <c r="I438" s="195"/>
      <c r="J438" s="195"/>
      <c r="K438" s="195"/>
      <c r="L438" s="195"/>
      <c r="M438" s="195"/>
      <c r="N438" s="195"/>
      <c r="O438" s="195"/>
      <c r="P438" s="195"/>
      <c r="Q438" s="316"/>
      <c r="R438" s="195"/>
      <c r="S438" s="316"/>
      <c r="T438" s="195" t="s">
        <v>889</v>
      </c>
      <c r="U438" s="195"/>
      <c r="V438" s="195"/>
      <c r="W438" s="195"/>
      <c r="X438" s="195"/>
      <c r="Y438" s="195"/>
      <c r="Z438" s="195"/>
      <c r="AA438" s="195"/>
      <c r="AB438" s="316"/>
      <c r="AC438" s="316"/>
      <c r="AD438" s="195"/>
      <c r="AE438" s="195"/>
      <c r="AF438" s="195"/>
      <c r="AG438" s="195"/>
    </row>
    <row r="439" spans="1:33">
      <c r="A439" s="195" t="s">
        <v>901</v>
      </c>
      <c r="B439" s="195"/>
      <c r="C439" s="195"/>
      <c r="D439" s="195"/>
      <c r="E439" s="195"/>
      <c r="F439" s="195"/>
      <c r="G439" s="195"/>
      <c r="H439" s="195"/>
      <c r="I439" s="195"/>
      <c r="J439" s="195"/>
      <c r="K439" s="195"/>
      <c r="L439" s="195"/>
      <c r="M439" s="195"/>
      <c r="N439" s="195"/>
      <c r="O439" s="195"/>
      <c r="P439" s="195"/>
      <c r="Q439" s="316"/>
      <c r="R439" s="195"/>
      <c r="S439" s="316"/>
      <c r="T439" s="195" t="s">
        <v>889</v>
      </c>
      <c r="U439" s="195"/>
      <c r="V439" s="195"/>
      <c r="W439" s="195"/>
      <c r="X439" s="195"/>
      <c r="Y439" s="195"/>
      <c r="Z439" s="195"/>
      <c r="AA439" s="195"/>
      <c r="AB439" s="316"/>
      <c r="AC439" s="316"/>
      <c r="AD439" s="195"/>
      <c r="AE439" s="195"/>
      <c r="AF439" s="195"/>
      <c r="AG439" s="195"/>
    </row>
    <row r="440" spans="1:33">
      <c r="A440" s="195" t="s">
        <v>901</v>
      </c>
      <c r="B440" s="195"/>
      <c r="C440" s="195"/>
      <c r="D440" s="195"/>
      <c r="E440" s="195"/>
      <c r="F440" s="195"/>
      <c r="G440" s="195"/>
      <c r="H440" s="195"/>
      <c r="I440" s="195"/>
      <c r="J440" s="195"/>
      <c r="K440" s="195"/>
      <c r="L440" s="195"/>
      <c r="M440" s="195"/>
      <c r="N440" s="195"/>
      <c r="O440" s="195"/>
      <c r="P440" s="195"/>
      <c r="Q440" s="316"/>
      <c r="R440" s="195"/>
      <c r="S440" s="316"/>
      <c r="T440" s="195" t="s">
        <v>889</v>
      </c>
      <c r="U440" s="195"/>
      <c r="V440" s="195"/>
      <c r="W440" s="195"/>
      <c r="X440" s="195"/>
      <c r="Y440" s="195"/>
      <c r="Z440" s="195"/>
      <c r="AA440" s="195"/>
      <c r="AB440" s="316"/>
      <c r="AC440" s="316"/>
      <c r="AD440" s="195"/>
      <c r="AE440" s="195"/>
      <c r="AF440" s="195"/>
      <c r="AG440" s="195"/>
    </row>
    <row r="441" spans="1:33">
      <c r="A441" s="195" t="s">
        <v>901</v>
      </c>
      <c r="B441" s="195"/>
      <c r="C441" s="195"/>
      <c r="D441" s="195"/>
      <c r="E441" s="195"/>
      <c r="F441" s="195"/>
      <c r="G441" s="195"/>
      <c r="H441" s="195"/>
      <c r="I441" s="195"/>
      <c r="J441" s="195"/>
      <c r="K441" s="195"/>
      <c r="L441" s="195"/>
      <c r="M441" s="195"/>
      <c r="N441" s="195"/>
      <c r="O441" s="195"/>
      <c r="P441" s="195"/>
      <c r="Q441" s="316"/>
      <c r="R441" s="195"/>
      <c r="S441" s="316"/>
      <c r="T441" s="195" t="s">
        <v>889</v>
      </c>
      <c r="U441" s="195"/>
      <c r="V441" s="195"/>
      <c r="W441" s="195"/>
      <c r="X441" s="195"/>
      <c r="Y441" s="195"/>
      <c r="Z441" s="195"/>
      <c r="AA441" s="195"/>
      <c r="AB441" s="316"/>
      <c r="AC441" s="316"/>
      <c r="AD441" s="195"/>
      <c r="AE441" s="195"/>
      <c r="AF441" s="195"/>
      <c r="AG441" s="195"/>
    </row>
    <row r="442" spans="1:33">
      <c r="A442" s="195" t="s">
        <v>901</v>
      </c>
      <c r="B442" s="195"/>
      <c r="C442" s="195"/>
      <c r="D442" s="195"/>
      <c r="E442" s="195"/>
      <c r="F442" s="195"/>
      <c r="G442" s="195"/>
      <c r="H442" s="195"/>
      <c r="I442" s="195"/>
      <c r="J442" s="195"/>
      <c r="K442" s="195"/>
      <c r="L442" s="195"/>
      <c r="M442" s="195"/>
      <c r="N442" s="195"/>
      <c r="O442" s="195"/>
      <c r="P442" s="195"/>
      <c r="Q442" s="316"/>
      <c r="R442" s="195"/>
      <c r="S442" s="316"/>
      <c r="T442" s="195" t="s">
        <v>889</v>
      </c>
      <c r="U442" s="195"/>
      <c r="V442" s="195"/>
      <c r="W442" s="195"/>
      <c r="X442" s="195"/>
      <c r="Y442" s="195"/>
      <c r="Z442" s="195"/>
      <c r="AA442" s="195"/>
      <c r="AB442" s="316"/>
      <c r="AC442" s="316"/>
      <c r="AD442" s="195"/>
      <c r="AE442" s="195"/>
      <c r="AF442" s="195"/>
      <c r="AG442" s="195"/>
    </row>
    <row r="443" spans="1:33">
      <c r="A443" s="195" t="s">
        <v>901</v>
      </c>
      <c r="B443" s="195"/>
      <c r="C443" s="195"/>
      <c r="D443" s="195"/>
      <c r="E443" s="195"/>
      <c r="F443" s="195"/>
      <c r="G443" s="195"/>
      <c r="H443" s="195"/>
      <c r="I443" s="195"/>
      <c r="J443" s="195"/>
      <c r="K443" s="195"/>
      <c r="L443" s="195"/>
      <c r="M443" s="195"/>
      <c r="N443" s="195"/>
      <c r="O443" s="195"/>
      <c r="P443" s="195"/>
      <c r="Q443" s="316"/>
      <c r="R443" s="195"/>
      <c r="S443" s="316"/>
      <c r="T443" s="195" t="s">
        <v>889</v>
      </c>
      <c r="U443" s="195"/>
      <c r="V443" s="195"/>
      <c r="W443" s="195"/>
      <c r="X443" s="195"/>
      <c r="Y443" s="195"/>
      <c r="Z443" s="195"/>
      <c r="AA443" s="195"/>
      <c r="AB443" s="316"/>
      <c r="AC443" s="316"/>
      <c r="AD443" s="195"/>
      <c r="AE443" s="195"/>
      <c r="AF443" s="195"/>
      <c r="AG443" s="195"/>
    </row>
    <row r="444" spans="1:33">
      <c r="A444" s="195" t="s">
        <v>901</v>
      </c>
      <c r="B444" s="195"/>
      <c r="C444" s="195"/>
      <c r="D444" s="195"/>
      <c r="E444" s="195"/>
      <c r="F444" s="195"/>
      <c r="G444" s="195"/>
      <c r="H444" s="195"/>
      <c r="I444" s="195"/>
      <c r="J444" s="195"/>
      <c r="K444" s="195"/>
      <c r="L444" s="195"/>
      <c r="M444" s="195"/>
      <c r="N444" s="195"/>
      <c r="O444" s="195"/>
      <c r="P444" s="195"/>
      <c r="Q444" s="316"/>
      <c r="R444" s="195"/>
      <c r="S444" s="316"/>
      <c r="T444" s="195" t="s">
        <v>889</v>
      </c>
      <c r="U444" s="195"/>
      <c r="V444" s="195"/>
      <c r="W444" s="195"/>
      <c r="X444" s="195"/>
      <c r="Y444" s="195"/>
      <c r="Z444" s="195"/>
      <c r="AA444" s="195"/>
      <c r="AB444" s="316"/>
      <c r="AC444" s="316"/>
      <c r="AD444" s="195"/>
      <c r="AE444" s="195"/>
      <c r="AF444" s="195"/>
      <c r="AG444" s="195"/>
    </row>
    <row r="445" spans="1:33">
      <c r="A445" s="195" t="s">
        <v>901</v>
      </c>
      <c r="B445" s="195"/>
      <c r="C445" s="195"/>
      <c r="D445" s="195"/>
      <c r="E445" s="195"/>
      <c r="F445" s="195"/>
      <c r="G445" s="195"/>
      <c r="H445" s="195"/>
      <c r="I445" s="195"/>
      <c r="J445" s="195"/>
      <c r="K445" s="195"/>
      <c r="L445" s="195"/>
      <c r="M445" s="195"/>
      <c r="N445" s="195"/>
      <c r="O445" s="195"/>
      <c r="P445" s="195"/>
      <c r="Q445" s="316"/>
      <c r="R445" s="195"/>
      <c r="S445" s="316"/>
      <c r="T445" s="195" t="s">
        <v>889</v>
      </c>
      <c r="U445" s="195"/>
      <c r="V445" s="195"/>
      <c r="W445" s="195"/>
      <c r="X445" s="195"/>
      <c r="Y445" s="195"/>
      <c r="Z445" s="195"/>
      <c r="AA445" s="195"/>
      <c r="AB445" s="316"/>
      <c r="AC445" s="316"/>
      <c r="AD445" s="195"/>
      <c r="AE445" s="195"/>
      <c r="AF445" s="195"/>
      <c r="AG445" s="195"/>
    </row>
    <row r="446" spans="1:33">
      <c r="A446" s="195" t="s">
        <v>901</v>
      </c>
      <c r="B446" s="195"/>
      <c r="C446" s="195"/>
      <c r="D446" s="195"/>
      <c r="E446" s="195"/>
      <c r="F446" s="195"/>
      <c r="G446" s="195"/>
      <c r="H446" s="195"/>
      <c r="I446" s="195"/>
      <c r="J446" s="195"/>
      <c r="K446" s="195"/>
      <c r="L446" s="195"/>
      <c r="M446" s="195"/>
      <c r="N446" s="195"/>
      <c r="O446" s="195"/>
      <c r="P446" s="195"/>
      <c r="Q446" s="316"/>
      <c r="R446" s="195"/>
      <c r="S446" s="316"/>
      <c r="T446" s="195" t="s">
        <v>889</v>
      </c>
      <c r="U446" s="195"/>
      <c r="V446" s="195"/>
      <c r="W446" s="195"/>
      <c r="X446" s="195"/>
      <c r="Y446" s="195"/>
      <c r="Z446" s="195"/>
      <c r="AA446" s="195"/>
      <c r="AB446" s="316"/>
      <c r="AC446" s="316"/>
      <c r="AD446" s="195"/>
      <c r="AE446" s="195"/>
      <c r="AF446" s="195"/>
      <c r="AG446" s="195"/>
    </row>
    <row r="447" spans="1:33">
      <c r="A447" s="195" t="s">
        <v>901</v>
      </c>
      <c r="B447" s="195"/>
      <c r="C447" s="195"/>
      <c r="D447" s="195"/>
      <c r="E447" s="195"/>
      <c r="F447" s="195"/>
      <c r="G447" s="195"/>
      <c r="H447" s="195"/>
      <c r="I447" s="195"/>
      <c r="J447" s="195"/>
      <c r="K447" s="195"/>
      <c r="L447" s="195"/>
      <c r="M447" s="195"/>
      <c r="N447" s="195"/>
      <c r="O447" s="195"/>
      <c r="P447" s="195"/>
      <c r="Q447" s="316"/>
      <c r="R447" s="195"/>
      <c r="S447" s="316"/>
      <c r="T447" s="195" t="s">
        <v>889</v>
      </c>
      <c r="U447" s="195"/>
      <c r="V447" s="195"/>
      <c r="W447" s="195"/>
      <c r="X447" s="195"/>
      <c r="Y447" s="195"/>
      <c r="Z447" s="195"/>
      <c r="AA447" s="195"/>
      <c r="AB447" s="316"/>
      <c r="AC447" s="316"/>
      <c r="AD447" s="195"/>
      <c r="AE447" s="195"/>
      <c r="AF447" s="195"/>
      <c r="AG447" s="195"/>
    </row>
    <row r="448" spans="1:33">
      <c r="A448" s="195" t="s">
        <v>901</v>
      </c>
      <c r="B448" s="195"/>
      <c r="C448" s="195"/>
      <c r="D448" s="195"/>
      <c r="E448" s="195"/>
      <c r="F448" s="195"/>
      <c r="G448" s="195"/>
      <c r="H448" s="195"/>
      <c r="I448" s="195"/>
      <c r="J448" s="195"/>
      <c r="K448" s="195"/>
      <c r="L448" s="195"/>
      <c r="M448" s="195"/>
      <c r="N448" s="195"/>
      <c r="O448" s="195"/>
      <c r="P448" s="195"/>
      <c r="Q448" s="316"/>
      <c r="R448" s="195"/>
      <c r="S448" s="316"/>
      <c r="T448" s="195" t="s">
        <v>889</v>
      </c>
      <c r="U448" s="195"/>
      <c r="V448" s="195"/>
      <c r="W448" s="195"/>
      <c r="X448" s="195"/>
      <c r="Y448" s="195"/>
      <c r="Z448" s="195"/>
      <c r="AA448" s="195"/>
      <c r="AB448" s="316"/>
      <c r="AC448" s="316"/>
      <c r="AD448" s="195"/>
      <c r="AE448" s="195"/>
      <c r="AF448" s="195"/>
      <c r="AG448" s="195"/>
    </row>
    <row r="449" spans="1:33">
      <c r="A449" s="195" t="s">
        <v>901</v>
      </c>
      <c r="B449" s="195"/>
      <c r="C449" s="195"/>
      <c r="D449" s="195"/>
      <c r="E449" s="195"/>
      <c r="F449" s="195"/>
      <c r="G449" s="195"/>
      <c r="H449" s="195"/>
      <c r="I449" s="195"/>
      <c r="J449" s="195"/>
      <c r="K449" s="195"/>
      <c r="L449" s="195"/>
      <c r="M449" s="195"/>
      <c r="N449" s="195"/>
      <c r="O449" s="195"/>
      <c r="P449" s="195"/>
      <c r="Q449" s="316"/>
      <c r="R449" s="195"/>
      <c r="S449" s="316"/>
      <c r="T449" s="195" t="s">
        <v>889</v>
      </c>
      <c r="U449" s="195"/>
      <c r="V449" s="195"/>
      <c r="W449" s="195"/>
      <c r="X449" s="195"/>
      <c r="Y449" s="195"/>
      <c r="Z449" s="195"/>
      <c r="AA449" s="195"/>
      <c r="AB449" s="316"/>
      <c r="AC449" s="316"/>
      <c r="AD449" s="195"/>
      <c r="AE449" s="195"/>
      <c r="AF449" s="195"/>
      <c r="AG449" s="195"/>
    </row>
    <row r="450" spans="1:33">
      <c r="A450" s="195" t="s">
        <v>901</v>
      </c>
      <c r="B450" s="195"/>
      <c r="C450" s="195"/>
      <c r="D450" s="195"/>
      <c r="E450" s="195"/>
      <c r="F450" s="195"/>
      <c r="G450" s="195"/>
      <c r="H450" s="195"/>
      <c r="I450" s="195"/>
      <c r="J450" s="195"/>
      <c r="K450" s="195"/>
      <c r="L450" s="195"/>
      <c r="M450" s="195"/>
      <c r="N450" s="195"/>
      <c r="O450" s="195"/>
      <c r="P450" s="195"/>
      <c r="Q450" s="316"/>
      <c r="R450" s="195"/>
      <c r="S450" s="316"/>
      <c r="T450" s="195" t="s">
        <v>889</v>
      </c>
      <c r="U450" s="195"/>
      <c r="V450" s="195"/>
      <c r="W450" s="195"/>
      <c r="X450" s="195"/>
      <c r="Y450" s="195"/>
      <c r="Z450" s="195"/>
      <c r="AA450" s="195"/>
      <c r="AB450" s="316"/>
      <c r="AC450" s="316"/>
      <c r="AD450" s="195"/>
      <c r="AE450" s="195"/>
      <c r="AF450" s="195"/>
      <c r="AG450" s="195"/>
    </row>
    <row r="451" spans="1:33">
      <c r="A451" s="195" t="s">
        <v>901</v>
      </c>
      <c r="B451" s="195"/>
      <c r="C451" s="195"/>
      <c r="D451" s="195"/>
      <c r="E451" s="195"/>
      <c r="F451" s="195"/>
      <c r="G451" s="195"/>
      <c r="H451" s="195"/>
      <c r="I451" s="195"/>
      <c r="J451" s="195"/>
      <c r="K451" s="195"/>
      <c r="L451" s="195"/>
      <c r="M451" s="195"/>
      <c r="N451" s="195"/>
      <c r="O451" s="195"/>
      <c r="P451" s="195"/>
      <c r="Q451" s="316"/>
      <c r="R451" s="195"/>
      <c r="S451" s="316"/>
      <c r="T451" s="195" t="s">
        <v>889</v>
      </c>
      <c r="U451" s="195"/>
      <c r="V451" s="195"/>
      <c r="W451" s="195"/>
      <c r="X451" s="195"/>
      <c r="Y451" s="195"/>
      <c r="Z451" s="195"/>
      <c r="AA451" s="195"/>
      <c r="AB451" s="316"/>
      <c r="AC451" s="316"/>
      <c r="AD451" s="195"/>
      <c r="AE451" s="195"/>
      <c r="AF451" s="195"/>
      <c r="AG451" s="195"/>
    </row>
    <row r="452" spans="1:33">
      <c r="A452" s="195" t="s">
        <v>901</v>
      </c>
      <c r="B452" s="195"/>
      <c r="C452" s="195"/>
      <c r="D452" s="195"/>
      <c r="E452" s="195"/>
      <c r="F452" s="195"/>
      <c r="G452" s="195"/>
      <c r="H452" s="195"/>
      <c r="I452" s="195"/>
      <c r="J452" s="195"/>
      <c r="K452" s="195"/>
      <c r="L452" s="195"/>
      <c r="M452" s="195"/>
      <c r="N452" s="195"/>
      <c r="O452" s="195"/>
      <c r="P452" s="195"/>
      <c r="Q452" s="316"/>
      <c r="R452" s="195"/>
      <c r="S452" s="316"/>
      <c r="T452" s="195" t="s">
        <v>889</v>
      </c>
      <c r="U452" s="195"/>
      <c r="V452" s="195"/>
      <c r="W452" s="195"/>
      <c r="X452" s="195"/>
      <c r="Y452" s="195"/>
      <c r="Z452" s="195"/>
      <c r="AA452" s="195"/>
      <c r="AB452" s="316"/>
      <c r="AC452" s="316"/>
      <c r="AD452" s="195"/>
      <c r="AE452" s="195"/>
      <c r="AF452" s="195"/>
      <c r="AG452" s="195"/>
    </row>
    <row r="453" spans="1:33">
      <c r="A453" s="195" t="s">
        <v>901</v>
      </c>
      <c r="B453" s="195"/>
      <c r="C453" s="195"/>
      <c r="D453" s="195"/>
      <c r="E453" s="195"/>
      <c r="F453" s="195"/>
      <c r="G453" s="195"/>
      <c r="H453" s="195"/>
      <c r="I453" s="195"/>
      <c r="J453" s="195"/>
      <c r="K453" s="195"/>
      <c r="L453" s="195"/>
      <c r="M453" s="195"/>
      <c r="N453" s="195"/>
      <c r="O453" s="195"/>
      <c r="P453" s="195"/>
      <c r="Q453" s="316"/>
      <c r="R453" s="195"/>
      <c r="S453" s="316"/>
      <c r="T453" s="195" t="s">
        <v>889</v>
      </c>
      <c r="U453" s="195"/>
      <c r="V453" s="195"/>
      <c r="W453" s="195"/>
      <c r="X453" s="195"/>
      <c r="Y453" s="195"/>
      <c r="Z453" s="195"/>
      <c r="AA453" s="195"/>
      <c r="AB453" s="316"/>
      <c r="AC453" s="316"/>
      <c r="AD453" s="195"/>
      <c r="AE453" s="195"/>
      <c r="AF453" s="195"/>
      <c r="AG453" s="195"/>
    </row>
    <row r="454" spans="1:33">
      <c r="A454" s="195" t="s">
        <v>901</v>
      </c>
      <c r="B454" s="195"/>
      <c r="C454" s="195"/>
      <c r="D454" s="195"/>
      <c r="E454" s="195"/>
      <c r="F454" s="195"/>
      <c r="G454" s="195"/>
      <c r="H454" s="195"/>
      <c r="I454" s="195"/>
      <c r="J454" s="195"/>
      <c r="K454" s="195"/>
      <c r="L454" s="195"/>
      <c r="M454" s="195"/>
      <c r="N454" s="195"/>
      <c r="O454" s="195"/>
      <c r="P454" s="195"/>
      <c r="Q454" s="316"/>
      <c r="R454" s="195"/>
      <c r="S454" s="316"/>
      <c r="T454" s="195" t="s">
        <v>889</v>
      </c>
      <c r="U454" s="195"/>
      <c r="V454" s="195"/>
      <c r="W454" s="195"/>
      <c r="X454" s="195"/>
      <c r="Y454" s="195"/>
      <c r="Z454" s="195"/>
      <c r="AA454" s="195"/>
      <c r="AB454" s="316"/>
      <c r="AC454" s="316"/>
      <c r="AD454" s="195"/>
      <c r="AE454" s="195"/>
      <c r="AF454" s="195"/>
      <c r="AG454" s="195"/>
    </row>
    <row r="455" spans="1:33">
      <c r="A455" s="195" t="s">
        <v>901</v>
      </c>
      <c r="B455" s="195"/>
      <c r="C455" s="195"/>
      <c r="D455" s="195"/>
      <c r="E455" s="195"/>
      <c r="F455" s="195"/>
      <c r="G455" s="195"/>
      <c r="H455" s="195"/>
      <c r="I455" s="195"/>
      <c r="J455" s="195"/>
      <c r="K455" s="195"/>
      <c r="L455" s="195"/>
      <c r="M455" s="195"/>
      <c r="N455" s="195"/>
      <c r="O455" s="195"/>
      <c r="P455" s="195"/>
      <c r="Q455" s="316"/>
      <c r="R455" s="195"/>
      <c r="S455" s="316"/>
      <c r="T455" s="195" t="s">
        <v>889</v>
      </c>
      <c r="U455" s="195"/>
      <c r="V455" s="195"/>
      <c r="W455" s="195"/>
      <c r="X455" s="195"/>
      <c r="Y455" s="195"/>
      <c r="Z455" s="195"/>
      <c r="AA455" s="195"/>
      <c r="AB455" s="316"/>
      <c r="AC455" s="316"/>
      <c r="AD455" s="195"/>
      <c r="AE455" s="195"/>
      <c r="AF455" s="195"/>
      <c r="AG455" s="195"/>
    </row>
    <row r="456" spans="1:33">
      <c r="A456" s="195" t="s">
        <v>901</v>
      </c>
      <c r="B456" s="195"/>
      <c r="C456" s="195"/>
      <c r="D456" s="195"/>
      <c r="E456" s="195"/>
      <c r="F456" s="195"/>
      <c r="G456" s="195"/>
      <c r="H456" s="195"/>
      <c r="I456" s="195"/>
      <c r="J456" s="195"/>
      <c r="K456" s="195"/>
      <c r="L456" s="195"/>
      <c r="M456" s="195"/>
      <c r="N456" s="195"/>
      <c r="O456" s="195"/>
      <c r="P456" s="195"/>
      <c r="Q456" s="316"/>
      <c r="R456" s="195"/>
      <c r="S456" s="316"/>
      <c r="T456" s="195" t="s">
        <v>889</v>
      </c>
      <c r="U456" s="195"/>
      <c r="V456" s="195"/>
      <c r="W456" s="195"/>
      <c r="X456" s="195"/>
      <c r="Y456" s="195"/>
      <c r="Z456" s="195"/>
      <c r="AA456" s="195"/>
      <c r="AB456" s="316"/>
      <c r="AC456" s="316"/>
      <c r="AD456" s="195"/>
      <c r="AE456" s="195"/>
      <c r="AF456" s="195"/>
      <c r="AG456" s="195"/>
    </row>
    <row r="457" spans="1:33">
      <c r="A457" s="195" t="s">
        <v>901</v>
      </c>
      <c r="B457" s="195"/>
      <c r="C457" s="195"/>
      <c r="D457" s="195"/>
      <c r="E457" s="195"/>
      <c r="F457" s="195"/>
      <c r="G457" s="195"/>
      <c r="H457" s="195"/>
      <c r="I457" s="195"/>
      <c r="J457" s="195"/>
      <c r="K457" s="195"/>
      <c r="L457" s="195"/>
      <c r="M457" s="195"/>
      <c r="N457" s="195"/>
      <c r="O457" s="195"/>
      <c r="P457" s="195"/>
      <c r="Q457" s="316"/>
      <c r="R457" s="195"/>
      <c r="S457" s="316"/>
      <c r="T457" s="195" t="s">
        <v>889</v>
      </c>
      <c r="U457" s="195"/>
      <c r="V457" s="195"/>
      <c r="W457" s="195"/>
      <c r="X457" s="195"/>
      <c r="Y457" s="195"/>
      <c r="Z457" s="195"/>
      <c r="AA457" s="195"/>
      <c r="AB457" s="316"/>
      <c r="AC457" s="316"/>
      <c r="AD457" s="195"/>
      <c r="AE457" s="195"/>
      <c r="AF457" s="195"/>
      <c r="AG457" s="195"/>
    </row>
    <row r="458" spans="1:33">
      <c r="A458" s="195" t="s">
        <v>901</v>
      </c>
      <c r="B458" s="195"/>
      <c r="C458" s="195"/>
      <c r="D458" s="195"/>
      <c r="E458" s="195"/>
      <c r="F458" s="195"/>
      <c r="G458" s="195"/>
      <c r="H458" s="195"/>
      <c r="I458" s="195"/>
      <c r="J458" s="195"/>
      <c r="K458" s="195"/>
      <c r="L458" s="195"/>
      <c r="M458" s="195"/>
      <c r="N458" s="195"/>
      <c r="O458" s="195"/>
      <c r="P458" s="195"/>
      <c r="Q458" s="316"/>
      <c r="R458" s="195"/>
      <c r="S458" s="316"/>
      <c r="T458" s="195" t="s">
        <v>889</v>
      </c>
      <c r="U458" s="195"/>
      <c r="V458" s="195"/>
      <c r="W458" s="195"/>
      <c r="X458" s="195"/>
      <c r="Y458" s="195"/>
      <c r="Z458" s="195"/>
      <c r="AA458" s="195"/>
      <c r="AB458" s="316"/>
      <c r="AC458" s="316"/>
      <c r="AD458" s="195"/>
      <c r="AE458" s="195"/>
      <c r="AF458" s="195"/>
      <c r="AG458" s="195"/>
    </row>
    <row r="459" spans="1:33">
      <c r="A459" s="195" t="s">
        <v>901</v>
      </c>
      <c r="B459" s="195"/>
      <c r="C459" s="195"/>
      <c r="D459" s="195"/>
      <c r="E459" s="195"/>
      <c r="F459" s="195"/>
      <c r="G459" s="195"/>
      <c r="H459" s="195"/>
      <c r="I459" s="195"/>
      <c r="J459" s="195"/>
      <c r="K459" s="195"/>
      <c r="L459" s="195"/>
      <c r="M459" s="195"/>
      <c r="N459" s="195"/>
      <c r="O459" s="195"/>
      <c r="P459" s="195"/>
      <c r="Q459" s="316"/>
      <c r="R459" s="195"/>
      <c r="S459" s="316"/>
      <c r="T459" s="195" t="s">
        <v>889</v>
      </c>
      <c r="U459" s="195"/>
      <c r="V459" s="195"/>
      <c r="W459" s="195"/>
      <c r="X459" s="195"/>
      <c r="Y459" s="195"/>
      <c r="Z459" s="195"/>
      <c r="AA459" s="195"/>
      <c r="AB459" s="316"/>
      <c r="AC459" s="316"/>
      <c r="AD459" s="195"/>
      <c r="AE459" s="195"/>
      <c r="AF459" s="195"/>
      <c r="AG459" s="195"/>
    </row>
    <row r="460" spans="1:33">
      <c r="A460" s="195" t="s">
        <v>901</v>
      </c>
      <c r="B460" s="195"/>
      <c r="C460" s="195"/>
      <c r="D460" s="195"/>
      <c r="E460" s="195"/>
      <c r="F460" s="195"/>
      <c r="G460" s="195"/>
      <c r="H460" s="195"/>
      <c r="I460" s="195"/>
      <c r="J460" s="195"/>
      <c r="K460" s="195"/>
      <c r="L460" s="195"/>
      <c r="M460" s="195"/>
      <c r="N460" s="195"/>
      <c r="O460" s="195"/>
      <c r="P460" s="195"/>
      <c r="Q460" s="316"/>
      <c r="R460" s="195"/>
      <c r="S460" s="316"/>
      <c r="T460" s="195" t="s">
        <v>889</v>
      </c>
      <c r="U460" s="195"/>
      <c r="V460" s="195"/>
      <c r="W460" s="195"/>
      <c r="X460" s="195"/>
      <c r="Y460" s="195"/>
      <c r="Z460" s="195"/>
      <c r="AA460" s="195"/>
      <c r="AB460" s="316"/>
      <c r="AC460" s="316"/>
      <c r="AD460" s="195"/>
      <c r="AE460" s="195"/>
      <c r="AF460" s="195"/>
      <c r="AG460" s="195"/>
    </row>
    <row r="461" spans="1:33">
      <c r="A461" s="195" t="s">
        <v>901</v>
      </c>
      <c r="B461" s="195"/>
      <c r="C461" s="195"/>
      <c r="D461" s="195"/>
      <c r="E461" s="195"/>
      <c r="F461" s="195"/>
      <c r="G461" s="195"/>
      <c r="H461" s="195"/>
      <c r="I461" s="195"/>
      <c r="J461" s="195"/>
      <c r="K461" s="195"/>
      <c r="L461" s="195"/>
      <c r="M461" s="195"/>
      <c r="N461" s="195"/>
      <c r="O461" s="195"/>
      <c r="P461" s="195"/>
      <c r="Q461" s="316"/>
      <c r="R461" s="195"/>
      <c r="S461" s="316"/>
      <c r="T461" s="195" t="s">
        <v>889</v>
      </c>
      <c r="U461" s="195"/>
      <c r="V461" s="195"/>
      <c r="W461" s="195"/>
      <c r="X461" s="195"/>
      <c r="Y461" s="195"/>
      <c r="Z461" s="195"/>
      <c r="AA461" s="195"/>
      <c r="AB461" s="316"/>
      <c r="AC461" s="316"/>
      <c r="AD461" s="195"/>
      <c r="AE461" s="195"/>
      <c r="AF461" s="195"/>
      <c r="AG461" s="195"/>
    </row>
    <row r="462" spans="1:33">
      <c r="A462" s="195" t="s">
        <v>901</v>
      </c>
      <c r="B462" s="195"/>
      <c r="C462" s="195"/>
      <c r="D462" s="195"/>
      <c r="E462" s="195"/>
      <c r="F462" s="195"/>
      <c r="G462" s="195"/>
      <c r="H462" s="195"/>
      <c r="I462" s="195"/>
      <c r="J462" s="195"/>
      <c r="K462" s="195"/>
      <c r="L462" s="195"/>
      <c r="M462" s="195"/>
      <c r="N462" s="195"/>
      <c r="O462" s="195"/>
      <c r="P462" s="195"/>
      <c r="Q462" s="316"/>
      <c r="R462" s="195"/>
      <c r="S462" s="316"/>
      <c r="T462" s="195" t="s">
        <v>889</v>
      </c>
      <c r="U462" s="195"/>
      <c r="V462" s="195"/>
      <c r="W462" s="195"/>
      <c r="X462" s="195"/>
      <c r="Y462" s="195"/>
      <c r="Z462" s="195"/>
      <c r="AA462" s="195"/>
      <c r="AB462" s="316"/>
      <c r="AC462" s="316"/>
      <c r="AD462" s="195"/>
      <c r="AE462" s="195"/>
      <c r="AF462" s="195"/>
      <c r="AG462" s="195"/>
    </row>
    <row r="463" spans="1:33">
      <c r="A463" s="195" t="s">
        <v>901</v>
      </c>
      <c r="B463" s="195"/>
      <c r="C463" s="195"/>
      <c r="D463" s="195"/>
      <c r="E463" s="195"/>
      <c r="F463" s="195"/>
      <c r="G463" s="195"/>
      <c r="H463" s="195"/>
      <c r="I463" s="195"/>
      <c r="J463" s="195"/>
      <c r="K463" s="195"/>
      <c r="L463" s="195"/>
      <c r="M463" s="195"/>
      <c r="N463" s="195"/>
      <c r="O463" s="195"/>
      <c r="P463" s="195"/>
      <c r="Q463" s="316"/>
      <c r="R463" s="195"/>
      <c r="S463" s="316"/>
      <c r="T463" s="195" t="s">
        <v>889</v>
      </c>
      <c r="U463" s="195"/>
      <c r="V463" s="195"/>
      <c r="W463" s="195"/>
      <c r="X463" s="195"/>
      <c r="Y463" s="195"/>
      <c r="Z463" s="195"/>
      <c r="AA463" s="195"/>
      <c r="AB463" s="316"/>
      <c r="AC463" s="316"/>
      <c r="AD463" s="195"/>
      <c r="AE463" s="195"/>
      <c r="AF463" s="195"/>
      <c r="AG463" s="195"/>
    </row>
    <row r="464" spans="1:33">
      <c r="A464" s="195" t="s">
        <v>901</v>
      </c>
      <c r="B464" s="195"/>
      <c r="C464" s="195"/>
      <c r="D464" s="195"/>
      <c r="E464" s="195"/>
      <c r="F464" s="195"/>
      <c r="G464" s="195"/>
      <c r="H464" s="195"/>
      <c r="I464" s="195"/>
      <c r="J464" s="195"/>
      <c r="K464" s="195"/>
      <c r="L464" s="195"/>
      <c r="M464" s="195"/>
      <c r="N464" s="195"/>
      <c r="O464" s="195"/>
      <c r="P464" s="195"/>
      <c r="Q464" s="316"/>
      <c r="R464" s="195"/>
      <c r="S464" s="316"/>
      <c r="T464" s="195" t="s">
        <v>889</v>
      </c>
      <c r="U464" s="195"/>
      <c r="V464" s="195"/>
      <c r="W464" s="195"/>
      <c r="X464" s="195"/>
      <c r="Y464" s="195"/>
      <c r="Z464" s="195"/>
      <c r="AA464" s="195"/>
      <c r="AB464" s="316"/>
      <c r="AC464" s="316"/>
      <c r="AD464" s="195"/>
      <c r="AE464" s="195"/>
      <c r="AF464" s="195"/>
      <c r="AG464" s="195"/>
    </row>
    <row r="465" spans="1:33">
      <c r="A465" s="195" t="s">
        <v>901</v>
      </c>
      <c r="B465" s="195"/>
      <c r="C465" s="195"/>
      <c r="D465" s="195"/>
      <c r="E465" s="195"/>
      <c r="F465" s="195"/>
      <c r="G465" s="195"/>
      <c r="H465" s="195"/>
      <c r="I465" s="195"/>
      <c r="J465" s="195"/>
      <c r="K465" s="195"/>
      <c r="L465" s="195"/>
      <c r="M465" s="195"/>
      <c r="N465" s="195"/>
      <c r="O465" s="195"/>
      <c r="P465" s="195"/>
      <c r="Q465" s="316"/>
      <c r="R465" s="195"/>
      <c r="S465" s="316"/>
      <c r="T465" s="195" t="s">
        <v>889</v>
      </c>
      <c r="U465" s="195"/>
      <c r="V465" s="195"/>
      <c r="W465" s="195"/>
      <c r="X465" s="195"/>
      <c r="Y465" s="195"/>
      <c r="Z465" s="195"/>
      <c r="AA465" s="195"/>
      <c r="AB465" s="316"/>
      <c r="AC465" s="316"/>
      <c r="AD465" s="195"/>
      <c r="AE465" s="195"/>
      <c r="AF465" s="195"/>
      <c r="AG465" s="195"/>
    </row>
    <row r="466" spans="1:33">
      <c r="A466" s="195" t="s">
        <v>901</v>
      </c>
      <c r="B466" s="195"/>
      <c r="C466" s="195"/>
      <c r="D466" s="195"/>
      <c r="E466" s="195"/>
      <c r="F466" s="195"/>
      <c r="G466" s="195"/>
      <c r="H466" s="195"/>
      <c r="I466" s="195"/>
      <c r="J466" s="195"/>
      <c r="K466" s="195"/>
      <c r="L466" s="195"/>
      <c r="M466" s="195"/>
      <c r="N466" s="195"/>
      <c r="O466" s="195"/>
      <c r="P466" s="195"/>
      <c r="Q466" s="316"/>
      <c r="R466" s="195"/>
      <c r="S466" s="316"/>
      <c r="T466" s="195" t="s">
        <v>889</v>
      </c>
      <c r="U466" s="195"/>
      <c r="V466" s="195"/>
      <c r="W466" s="195"/>
      <c r="X466" s="195"/>
      <c r="Y466" s="195"/>
      <c r="Z466" s="195"/>
      <c r="AA466" s="195"/>
      <c r="AB466" s="316"/>
      <c r="AC466" s="316"/>
      <c r="AD466" s="195"/>
      <c r="AE466" s="195"/>
      <c r="AF466" s="195"/>
      <c r="AG466" s="195"/>
    </row>
    <row r="467" spans="1:33">
      <c r="A467" s="195" t="s">
        <v>901</v>
      </c>
      <c r="B467" s="195"/>
      <c r="C467" s="195"/>
      <c r="D467" s="195"/>
      <c r="E467" s="195"/>
      <c r="F467" s="195"/>
      <c r="G467" s="195"/>
      <c r="H467" s="195"/>
      <c r="I467" s="195"/>
      <c r="J467" s="195"/>
      <c r="K467" s="195"/>
      <c r="L467" s="195"/>
      <c r="M467" s="195"/>
      <c r="N467" s="195"/>
      <c r="O467" s="195"/>
      <c r="P467" s="195"/>
      <c r="Q467" s="316"/>
      <c r="R467" s="195"/>
      <c r="S467" s="316"/>
      <c r="T467" s="195" t="s">
        <v>889</v>
      </c>
      <c r="U467" s="195"/>
      <c r="V467" s="195"/>
      <c r="W467" s="195"/>
      <c r="X467" s="195"/>
      <c r="Y467" s="195"/>
      <c r="Z467" s="195"/>
      <c r="AA467" s="195"/>
      <c r="AB467" s="316"/>
      <c r="AC467" s="316"/>
      <c r="AD467" s="195"/>
      <c r="AE467" s="195"/>
      <c r="AF467" s="195"/>
      <c r="AG467" s="195"/>
    </row>
    <row r="468" spans="1:33">
      <c r="A468" s="195" t="s">
        <v>901</v>
      </c>
      <c r="B468" s="195"/>
      <c r="C468" s="195"/>
      <c r="D468" s="195"/>
      <c r="E468" s="195"/>
      <c r="F468" s="195"/>
      <c r="G468" s="195"/>
      <c r="H468" s="195"/>
      <c r="I468" s="195"/>
      <c r="J468" s="195"/>
      <c r="K468" s="195"/>
      <c r="L468" s="195"/>
      <c r="M468" s="195"/>
      <c r="N468" s="195"/>
      <c r="O468" s="195"/>
      <c r="P468" s="195"/>
      <c r="Q468" s="316"/>
      <c r="R468" s="195"/>
      <c r="S468" s="316"/>
      <c r="T468" s="195" t="s">
        <v>889</v>
      </c>
      <c r="U468" s="195"/>
      <c r="V468" s="195"/>
      <c r="W468" s="195"/>
      <c r="X468" s="195"/>
      <c r="Y468" s="195"/>
      <c r="Z468" s="195"/>
      <c r="AA468" s="195"/>
      <c r="AB468" s="316"/>
      <c r="AC468" s="316"/>
      <c r="AD468" s="195"/>
      <c r="AE468" s="195"/>
      <c r="AF468" s="195"/>
      <c r="AG468" s="195"/>
    </row>
    <row r="469" spans="1:33">
      <c r="A469" s="195" t="s">
        <v>901</v>
      </c>
      <c r="B469" s="195"/>
      <c r="C469" s="195"/>
      <c r="D469" s="195"/>
      <c r="E469" s="195"/>
      <c r="F469" s="195"/>
      <c r="G469" s="195"/>
      <c r="H469" s="195"/>
      <c r="I469" s="195"/>
      <c r="J469" s="195"/>
      <c r="K469" s="195"/>
      <c r="L469" s="195"/>
      <c r="M469" s="195"/>
      <c r="N469" s="195"/>
      <c r="O469" s="195"/>
      <c r="P469" s="195"/>
      <c r="Q469" s="316"/>
      <c r="R469" s="195"/>
      <c r="S469" s="316"/>
      <c r="T469" s="195" t="s">
        <v>889</v>
      </c>
      <c r="U469" s="195"/>
      <c r="V469" s="195"/>
      <c r="W469" s="195"/>
      <c r="X469" s="195"/>
      <c r="Y469" s="195"/>
      <c r="Z469" s="195"/>
      <c r="AA469" s="195"/>
      <c r="AB469" s="316"/>
      <c r="AC469" s="316"/>
      <c r="AD469" s="195"/>
      <c r="AE469" s="195"/>
      <c r="AF469" s="195"/>
      <c r="AG469" s="195"/>
    </row>
    <row r="470" spans="1:33">
      <c r="A470" s="195" t="s">
        <v>901</v>
      </c>
      <c r="B470" s="195"/>
      <c r="C470" s="195"/>
      <c r="D470" s="195"/>
      <c r="E470" s="195"/>
      <c r="F470" s="195"/>
      <c r="G470" s="195"/>
      <c r="H470" s="195"/>
      <c r="I470" s="195"/>
      <c r="J470" s="195"/>
      <c r="K470" s="195"/>
      <c r="L470" s="195"/>
      <c r="M470" s="195"/>
      <c r="N470" s="195"/>
      <c r="O470" s="195"/>
      <c r="P470" s="195"/>
      <c r="Q470" s="316"/>
      <c r="R470" s="195"/>
      <c r="S470" s="316"/>
      <c r="T470" s="195" t="s">
        <v>889</v>
      </c>
      <c r="U470" s="195"/>
      <c r="V470" s="195"/>
      <c r="W470" s="195"/>
      <c r="X470" s="195"/>
      <c r="Y470" s="195"/>
      <c r="Z470" s="195"/>
      <c r="AA470" s="195"/>
      <c r="AB470" s="316"/>
      <c r="AC470" s="316"/>
      <c r="AD470" s="195"/>
      <c r="AE470" s="195"/>
      <c r="AF470" s="195"/>
      <c r="AG470" s="195"/>
    </row>
    <row r="471" spans="1:33">
      <c r="A471" s="195" t="s">
        <v>901</v>
      </c>
      <c r="B471" s="195"/>
      <c r="C471" s="195"/>
      <c r="D471" s="195"/>
      <c r="E471" s="195"/>
      <c r="F471" s="195"/>
      <c r="G471" s="195"/>
      <c r="H471" s="195"/>
      <c r="I471" s="195"/>
      <c r="J471" s="195"/>
      <c r="K471" s="195"/>
      <c r="L471" s="195"/>
      <c r="M471" s="195"/>
      <c r="N471" s="195"/>
      <c r="O471" s="195"/>
      <c r="P471" s="195"/>
      <c r="Q471" s="316"/>
      <c r="R471" s="195"/>
      <c r="S471" s="316"/>
      <c r="T471" s="195" t="s">
        <v>889</v>
      </c>
      <c r="U471" s="195"/>
      <c r="V471" s="195"/>
      <c r="W471" s="195"/>
      <c r="X471" s="195"/>
      <c r="Y471" s="195"/>
      <c r="Z471" s="195"/>
      <c r="AA471" s="195"/>
      <c r="AB471" s="316"/>
      <c r="AC471" s="316"/>
      <c r="AD471" s="195"/>
      <c r="AE471" s="195"/>
      <c r="AF471" s="195"/>
      <c r="AG471" s="195"/>
    </row>
    <row r="472" spans="1:33">
      <c r="A472" s="195" t="s">
        <v>901</v>
      </c>
      <c r="B472" s="195"/>
      <c r="C472" s="195"/>
      <c r="D472" s="195"/>
      <c r="E472" s="195"/>
      <c r="F472" s="195"/>
      <c r="G472" s="195"/>
      <c r="H472" s="195"/>
      <c r="I472" s="195"/>
      <c r="J472" s="195"/>
      <c r="K472" s="195"/>
      <c r="L472" s="195"/>
      <c r="M472" s="195"/>
      <c r="N472" s="195"/>
      <c r="O472" s="195"/>
      <c r="P472" s="195"/>
      <c r="Q472" s="316"/>
      <c r="R472" s="195"/>
      <c r="S472" s="316"/>
      <c r="T472" s="195" t="s">
        <v>889</v>
      </c>
      <c r="U472" s="195"/>
      <c r="V472" s="195"/>
      <c r="W472" s="195"/>
      <c r="X472" s="195"/>
      <c r="Y472" s="195"/>
      <c r="Z472" s="195"/>
      <c r="AA472" s="195"/>
      <c r="AB472" s="316"/>
      <c r="AC472" s="316"/>
      <c r="AD472" s="195"/>
      <c r="AE472" s="195"/>
      <c r="AF472" s="195"/>
      <c r="AG472" s="195"/>
    </row>
    <row r="473" spans="1:33">
      <c r="A473" s="195" t="s">
        <v>901</v>
      </c>
      <c r="B473" s="195"/>
      <c r="C473" s="195"/>
      <c r="D473" s="195"/>
      <c r="E473" s="195"/>
      <c r="F473" s="195"/>
      <c r="G473" s="195"/>
      <c r="H473" s="195"/>
      <c r="I473" s="195"/>
      <c r="J473" s="195"/>
      <c r="K473" s="195"/>
      <c r="L473" s="195"/>
      <c r="M473" s="195"/>
      <c r="N473" s="195"/>
      <c r="O473" s="195"/>
      <c r="P473" s="195"/>
      <c r="Q473" s="316"/>
      <c r="R473" s="195"/>
      <c r="S473" s="316"/>
      <c r="T473" s="195" t="s">
        <v>889</v>
      </c>
      <c r="U473" s="195"/>
      <c r="V473" s="195"/>
      <c r="W473" s="195"/>
      <c r="X473" s="195"/>
      <c r="Y473" s="195"/>
      <c r="Z473" s="195"/>
      <c r="AA473" s="195"/>
      <c r="AB473" s="316"/>
      <c r="AC473" s="316"/>
      <c r="AD473" s="195"/>
      <c r="AE473" s="195"/>
      <c r="AF473" s="195"/>
      <c r="AG473" s="195"/>
    </row>
    <row r="474" spans="1:33">
      <c r="A474" s="195" t="s">
        <v>901</v>
      </c>
      <c r="B474" s="195"/>
      <c r="C474" s="195"/>
      <c r="D474" s="195"/>
      <c r="E474" s="195"/>
      <c r="F474" s="195"/>
      <c r="G474" s="195"/>
      <c r="H474" s="195"/>
      <c r="I474" s="195"/>
      <c r="J474" s="195"/>
      <c r="K474" s="195"/>
      <c r="L474" s="195"/>
      <c r="M474" s="195"/>
      <c r="N474" s="195"/>
      <c r="O474" s="195"/>
      <c r="P474" s="195"/>
      <c r="Q474" s="316"/>
      <c r="R474" s="195"/>
      <c r="S474" s="316"/>
      <c r="T474" s="195" t="s">
        <v>889</v>
      </c>
      <c r="U474" s="195"/>
      <c r="V474" s="195"/>
      <c r="W474" s="195"/>
      <c r="X474" s="195"/>
      <c r="Y474" s="195"/>
      <c r="Z474" s="195"/>
      <c r="AA474" s="195"/>
      <c r="AB474" s="316"/>
      <c r="AC474" s="316"/>
      <c r="AD474" s="195"/>
      <c r="AE474" s="195"/>
      <c r="AF474" s="195"/>
      <c r="AG474" s="195"/>
    </row>
    <row r="475" spans="1:33">
      <c r="A475" s="195" t="s">
        <v>901</v>
      </c>
      <c r="B475" s="195"/>
      <c r="C475" s="195"/>
      <c r="D475" s="195"/>
      <c r="E475" s="195"/>
      <c r="F475" s="195"/>
      <c r="G475" s="195"/>
      <c r="H475" s="195"/>
      <c r="I475" s="195"/>
      <c r="J475" s="195"/>
      <c r="K475" s="195"/>
      <c r="L475" s="195"/>
      <c r="M475" s="195"/>
      <c r="N475" s="195"/>
      <c r="O475" s="195"/>
      <c r="P475" s="195"/>
      <c r="Q475" s="316"/>
      <c r="R475" s="195"/>
      <c r="S475" s="316"/>
      <c r="T475" s="195" t="s">
        <v>889</v>
      </c>
      <c r="U475" s="195"/>
      <c r="V475" s="195"/>
      <c r="W475" s="195"/>
      <c r="X475" s="195"/>
      <c r="Y475" s="195"/>
      <c r="Z475" s="195"/>
      <c r="AA475" s="195"/>
      <c r="AB475" s="316"/>
      <c r="AC475" s="316"/>
      <c r="AD475" s="195"/>
      <c r="AE475" s="195"/>
      <c r="AF475" s="195"/>
      <c r="AG475" s="195"/>
    </row>
    <row r="476" spans="1:33">
      <c r="A476" s="195" t="s">
        <v>901</v>
      </c>
      <c r="B476" s="195"/>
      <c r="C476" s="195"/>
      <c r="D476" s="195"/>
      <c r="E476" s="195"/>
      <c r="F476" s="195"/>
      <c r="G476" s="195"/>
      <c r="H476" s="195"/>
      <c r="I476" s="195"/>
      <c r="J476" s="195"/>
      <c r="K476" s="195"/>
      <c r="L476" s="195"/>
      <c r="M476" s="195"/>
      <c r="N476" s="195"/>
      <c r="O476" s="195"/>
      <c r="P476" s="195"/>
      <c r="Q476" s="316"/>
      <c r="R476" s="195"/>
      <c r="S476" s="316"/>
      <c r="T476" s="195" t="s">
        <v>889</v>
      </c>
      <c r="U476" s="195"/>
      <c r="V476" s="195"/>
      <c r="W476" s="195"/>
      <c r="X476" s="195"/>
      <c r="Y476" s="195"/>
      <c r="Z476" s="195"/>
      <c r="AA476" s="195"/>
      <c r="AB476" s="316"/>
      <c r="AC476" s="316"/>
      <c r="AD476" s="195"/>
      <c r="AE476" s="195"/>
      <c r="AF476" s="195"/>
      <c r="AG476" s="195"/>
    </row>
    <row r="477" spans="1:33">
      <c r="A477" s="195" t="s">
        <v>901</v>
      </c>
      <c r="B477" s="195"/>
      <c r="C477" s="195"/>
      <c r="D477" s="195"/>
      <c r="E477" s="195"/>
      <c r="F477" s="195"/>
      <c r="G477" s="195"/>
      <c r="H477" s="195"/>
      <c r="I477" s="195"/>
      <c r="J477" s="195"/>
      <c r="K477" s="195"/>
      <c r="L477" s="195"/>
      <c r="M477" s="195"/>
      <c r="N477" s="195"/>
      <c r="O477" s="195"/>
      <c r="P477" s="195"/>
      <c r="Q477" s="316"/>
      <c r="R477" s="195"/>
      <c r="S477" s="316"/>
      <c r="T477" s="195" t="s">
        <v>889</v>
      </c>
      <c r="U477" s="195"/>
      <c r="V477" s="195"/>
      <c r="W477" s="195"/>
      <c r="X477" s="195"/>
      <c r="Y477" s="195"/>
      <c r="Z477" s="195"/>
      <c r="AA477" s="195"/>
      <c r="AB477" s="316"/>
      <c r="AC477" s="316"/>
      <c r="AD477" s="195"/>
      <c r="AE477" s="195"/>
      <c r="AF477" s="195"/>
      <c r="AG477" s="195"/>
    </row>
    <row r="478" spans="1:33">
      <c r="A478" s="195" t="s">
        <v>901</v>
      </c>
      <c r="B478" s="195"/>
      <c r="C478" s="195"/>
      <c r="D478" s="195"/>
      <c r="E478" s="195"/>
      <c r="F478" s="195"/>
      <c r="G478" s="195"/>
      <c r="H478" s="195"/>
      <c r="I478" s="195"/>
      <c r="J478" s="195"/>
      <c r="K478" s="195"/>
      <c r="L478" s="195"/>
      <c r="M478" s="195"/>
      <c r="N478" s="195"/>
      <c r="O478" s="195"/>
      <c r="P478" s="195"/>
      <c r="Q478" s="316"/>
      <c r="R478" s="195"/>
      <c r="S478" s="316"/>
      <c r="T478" s="195" t="s">
        <v>889</v>
      </c>
      <c r="U478" s="195"/>
      <c r="V478" s="195"/>
      <c r="W478" s="195"/>
      <c r="X478" s="195"/>
      <c r="Y478" s="195"/>
      <c r="Z478" s="195"/>
      <c r="AA478" s="195"/>
      <c r="AB478" s="316"/>
      <c r="AC478" s="316"/>
      <c r="AD478" s="195"/>
      <c r="AE478" s="195"/>
      <c r="AF478" s="195"/>
      <c r="AG478" s="195"/>
    </row>
    <row r="479" spans="1:33">
      <c r="A479" s="195" t="s">
        <v>901</v>
      </c>
      <c r="B479" s="195"/>
      <c r="C479" s="195"/>
      <c r="D479" s="195"/>
      <c r="E479" s="195"/>
      <c r="F479" s="195"/>
      <c r="G479" s="195"/>
      <c r="H479" s="195"/>
      <c r="I479" s="195"/>
      <c r="J479" s="195"/>
      <c r="K479" s="195"/>
      <c r="L479" s="195"/>
      <c r="M479" s="195"/>
      <c r="N479" s="195"/>
      <c r="O479" s="195"/>
      <c r="P479" s="195"/>
      <c r="Q479" s="316"/>
      <c r="R479" s="195"/>
      <c r="S479" s="316"/>
      <c r="T479" s="195" t="s">
        <v>889</v>
      </c>
      <c r="U479" s="195"/>
      <c r="V479" s="195"/>
      <c r="W479" s="195"/>
      <c r="X479" s="195"/>
      <c r="Y479" s="195"/>
      <c r="Z479" s="195"/>
      <c r="AA479" s="195"/>
      <c r="AB479" s="316"/>
      <c r="AC479" s="316"/>
      <c r="AD479" s="195"/>
      <c r="AE479" s="195"/>
      <c r="AF479" s="195"/>
      <c r="AG479" s="195"/>
    </row>
    <row r="480" spans="1:33">
      <c r="A480" s="195" t="s">
        <v>901</v>
      </c>
      <c r="B480" s="195"/>
      <c r="C480" s="195"/>
      <c r="D480" s="195"/>
      <c r="E480" s="195"/>
      <c r="F480" s="195"/>
      <c r="G480" s="195"/>
      <c r="H480" s="195"/>
      <c r="I480" s="195"/>
      <c r="J480" s="195"/>
      <c r="K480" s="195"/>
      <c r="L480" s="195"/>
      <c r="M480" s="195"/>
      <c r="N480" s="195"/>
      <c r="O480" s="195"/>
      <c r="P480" s="195"/>
      <c r="Q480" s="316"/>
      <c r="R480" s="195"/>
      <c r="S480" s="316"/>
      <c r="T480" s="195" t="s">
        <v>889</v>
      </c>
      <c r="U480" s="195"/>
      <c r="V480" s="195"/>
      <c r="W480" s="195"/>
      <c r="X480" s="195"/>
      <c r="Y480" s="195"/>
      <c r="Z480" s="195"/>
      <c r="AA480" s="195"/>
      <c r="AB480" s="316"/>
      <c r="AC480" s="316"/>
      <c r="AD480" s="195"/>
      <c r="AE480" s="195"/>
      <c r="AF480" s="195"/>
      <c r="AG480" s="195"/>
    </row>
    <row r="481" spans="1:33">
      <c r="A481" s="195" t="s">
        <v>901</v>
      </c>
      <c r="B481" s="195"/>
      <c r="C481" s="195"/>
      <c r="D481" s="195"/>
      <c r="E481" s="195"/>
      <c r="F481" s="195"/>
      <c r="G481" s="195"/>
      <c r="H481" s="195"/>
      <c r="I481" s="195"/>
      <c r="J481" s="195"/>
      <c r="K481" s="195"/>
      <c r="L481" s="195"/>
      <c r="M481" s="195"/>
      <c r="N481" s="195"/>
      <c r="O481" s="195"/>
      <c r="P481" s="195"/>
      <c r="Q481" s="316"/>
      <c r="R481" s="195"/>
      <c r="S481" s="316"/>
      <c r="T481" s="195" t="s">
        <v>889</v>
      </c>
      <c r="U481" s="195"/>
      <c r="V481" s="195"/>
      <c r="W481" s="195"/>
      <c r="X481" s="195"/>
      <c r="Y481" s="195"/>
      <c r="Z481" s="195"/>
      <c r="AA481" s="195"/>
      <c r="AB481" s="316"/>
      <c r="AC481" s="316"/>
      <c r="AD481" s="195"/>
      <c r="AE481" s="195"/>
      <c r="AF481" s="195"/>
      <c r="AG481" s="195"/>
    </row>
    <row r="482" spans="1:33">
      <c r="A482" s="195" t="s">
        <v>901</v>
      </c>
      <c r="B482" s="195"/>
      <c r="C482" s="195"/>
      <c r="D482" s="195"/>
      <c r="E482" s="195"/>
      <c r="F482" s="195"/>
      <c r="G482" s="195"/>
      <c r="H482" s="195"/>
      <c r="I482" s="195"/>
      <c r="J482" s="195"/>
      <c r="K482" s="195"/>
      <c r="L482" s="195"/>
      <c r="M482" s="195"/>
      <c r="N482" s="195"/>
      <c r="O482" s="195"/>
      <c r="P482" s="195"/>
      <c r="Q482" s="316"/>
      <c r="R482" s="195"/>
      <c r="S482" s="316"/>
      <c r="T482" s="195" t="s">
        <v>889</v>
      </c>
      <c r="U482" s="195"/>
      <c r="V482" s="195"/>
      <c r="W482" s="195"/>
      <c r="X482" s="195"/>
      <c r="Y482" s="195"/>
      <c r="Z482" s="195"/>
      <c r="AA482" s="195"/>
      <c r="AB482" s="316"/>
      <c r="AC482" s="316"/>
      <c r="AD482" s="195"/>
      <c r="AE482" s="195"/>
      <c r="AF482" s="195"/>
      <c r="AG482" s="195"/>
    </row>
    <row r="483" spans="1:33">
      <c r="A483" s="195" t="s">
        <v>901</v>
      </c>
      <c r="B483" s="195"/>
      <c r="C483" s="195"/>
      <c r="D483" s="195"/>
      <c r="E483" s="195"/>
      <c r="F483" s="195"/>
      <c r="G483" s="195"/>
      <c r="H483" s="195"/>
      <c r="I483" s="195"/>
      <c r="J483" s="195"/>
      <c r="K483" s="195"/>
      <c r="L483" s="195"/>
      <c r="M483" s="195"/>
      <c r="N483" s="195"/>
      <c r="O483" s="195"/>
      <c r="P483" s="195"/>
      <c r="Q483" s="316"/>
      <c r="R483" s="195"/>
      <c r="S483" s="316"/>
      <c r="T483" s="195" t="s">
        <v>889</v>
      </c>
      <c r="U483" s="195"/>
      <c r="V483" s="195"/>
      <c r="W483" s="195"/>
      <c r="X483" s="195"/>
      <c r="Y483" s="195"/>
      <c r="Z483" s="195"/>
      <c r="AA483" s="195"/>
      <c r="AB483" s="316"/>
      <c r="AC483" s="316"/>
      <c r="AD483" s="195"/>
      <c r="AE483" s="195"/>
      <c r="AF483" s="195"/>
      <c r="AG483" s="195"/>
    </row>
    <row r="484" spans="1:33">
      <c r="A484" s="195" t="s">
        <v>901</v>
      </c>
      <c r="B484" s="195"/>
      <c r="C484" s="195"/>
      <c r="D484" s="195"/>
      <c r="E484" s="195"/>
      <c r="F484" s="195"/>
      <c r="G484" s="195"/>
      <c r="H484" s="195"/>
      <c r="I484" s="195"/>
      <c r="J484" s="195"/>
      <c r="K484" s="195"/>
      <c r="L484" s="195"/>
      <c r="M484" s="195"/>
      <c r="N484" s="195"/>
      <c r="O484" s="195"/>
      <c r="P484" s="195"/>
      <c r="Q484" s="316"/>
      <c r="R484" s="195"/>
      <c r="S484" s="316"/>
      <c r="T484" s="195" t="s">
        <v>889</v>
      </c>
      <c r="U484" s="195"/>
      <c r="V484" s="195"/>
      <c r="W484" s="195"/>
      <c r="X484" s="195"/>
      <c r="Y484" s="195"/>
      <c r="Z484" s="195"/>
      <c r="AA484" s="195"/>
      <c r="AB484" s="316"/>
      <c r="AC484" s="316"/>
      <c r="AD484" s="195"/>
      <c r="AE484" s="195"/>
      <c r="AF484" s="195"/>
      <c r="AG484" s="195"/>
    </row>
    <row r="485" spans="1:33">
      <c r="A485" s="195" t="s">
        <v>901</v>
      </c>
      <c r="B485" s="195"/>
      <c r="C485" s="195"/>
      <c r="D485" s="195"/>
      <c r="E485" s="195"/>
      <c r="F485" s="195"/>
      <c r="G485" s="195"/>
      <c r="H485" s="195"/>
      <c r="I485" s="195"/>
      <c r="J485" s="195"/>
      <c r="K485" s="195"/>
      <c r="L485" s="195"/>
      <c r="M485" s="195"/>
      <c r="N485" s="195"/>
      <c r="O485" s="195"/>
      <c r="P485" s="195"/>
      <c r="Q485" s="316"/>
      <c r="R485" s="195"/>
      <c r="S485" s="316"/>
      <c r="T485" s="195" t="s">
        <v>889</v>
      </c>
      <c r="U485" s="195"/>
      <c r="V485" s="195"/>
      <c r="W485" s="195"/>
      <c r="X485" s="195"/>
      <c r="Y485" s="195"/>
      <c r="Z485" s="195"/>
      <c r="AA485" s="195"/>
      <c r="AB485" s="316"/>
      <c r="AC485" s="316"/>
      <c r="AD485" s="195"/>
      <c r="AE485" s="195"/>
      <c r="AF485" s="195"/>
      <c r="AG485" s="195"/>
    </row>
    <row r="486" spans="1:33">
      <c r="A486" s="195" t="s">
        <v>901</v>
      </c>
      <c r="B486" s="195"/>
      <c r="C486" s="195"/>
      <c r="D486" s="195"/>
      <c r="E486" s="195"/>
      <c r="F486" s="195"/>
      <c r="G486" s="195"/>
      <c r="H486" s="195"/>
      <c r="I486" s="195"/>
      <c r="J486" s="195"/>
      <c r="K486" s="195"/>
      <c r="L486" s="195"/>
      <c r="M486" s="195"/>
      <c r="N486" s="195"/>
      <c r="O486" s="195"/>
      <c r="P486" s="195"/>
      <c r="Q486" s="316"/>
      <c r="R486" s="195"/>
      <c r="S486" s="316"/>
      <c r="T486" s="195" t="s">
        <v>889</v>
      </c>
      <c r="U486" s="195"/>
      <c r="V486" s="195"/>
      <c r="W486" s="195"/>
      <c r="X486" s="195"/>
      <c r="Y486" s="195"/>
      <c r="Z486" s="195"/>
      <c r="AA486" s="195"/>
      <c r="AB486" s="316"/>
      <c r="AC486" s="316"/>
      <c r="AD486" s="195"/>
      <c r="AE486" s="195"/>
      <c r="AF486" s="195"/>
      <c r="AG486" s="195"/>
    </row>
    <row r="487" spans="1:33">
      <c r="A487" s="195" t="s">
        <v>901</v>
      </c>
      <c r="B487" s="195"/>
      <c r="C487" s="195"/>
      <c r="D487" s="195"/>
      <c r="E487" s="195"/>
      <c r="F487" s="195"/>
      <c r="G487" s="195"/>
      <c r="H487" s="195"/>
      <c r="I487" s="195"/>
      <c r="J487" s="195"/>
      <c r="K487" s="195"/>
      <c r="L487" s="195"/>
      <c r="M487" s="195"/>
      <c r="N487" s="195"/>
      <c r="O487" s="195"/>
      <c r="P487" s="195"/>
      <c r="Q487" s="316"/>
      <c r="R487" s="195"/>
      <c r="S487" s="316"/>
      <c r="T487" s="195" t="s">
        <v>889</v>
      </c>
      <c r="U487" s="195"/>
      <c r="V487" s="195"/>
      <c r="W487" s="195"/>
      <c r="X487" s="195"/>
      <c r="Y487" s="195"/>
      <c r="Z487" s="195"/>
      <c r="AA487" s="195"/>
      <c r="AB487" s="316"/>
      <c r="AC487" s="316"/>
      <c r="AD487" s="195"/>
      <c r="AE487" s="195"/>
      <c r="AF487" s="195"/>
      <c r="AG487" s="195"/>
    </row>
    <row r="488" spans="1:33">
      <c r="A488" s="195" t="s">
        <v>901</v>
      </c>
      <c r="B488" s="195"/>
      <c r="C488" s="195"/>
      <c r="D488" s="195"/>
      <c r="E488" s="195"/>
      <c r="F488" s="195"/>
      <c r="G488" s="195"/>
      <c r="H488" s="195"/>
      <c r="I488" s="195"/>
      <c r="J488" s="195"/>
      <c r="K488" s="195"/>
      <c r="L488" s="195"/>
      <c r="M488" s="195"/>
      <c r="N488" s="195"/>
      <c r="O488" s="195"/>
      <c r="P488" s="195"/>
      <c r="Q488" s="316"/>
      <c r="R488" s="195"/>
      <c r="S488" s="316"/>
      <c r="T488" s="195" t="s">
        <v>889</v>
      </c>
      <c r="U488" s="195"/>
      <c r="V488" s="195"/>
      <c r="W488" s="195"/>
      <c r="X488" s="195"/>
      <c r="Y488" s="195"/>
      <c r="Z488" s="195"/>
      <c r="AA488" s="195"/>
      <c r="AB488" s="316"/>
      <c r="AC488" s="316"/>
      <c r="AD488" s="195"/>
      <c r="AE488" s="195"/>
      <c r="AF488" s="195"/>
      <c r="AG488" s="195"/>
    </row>
    <row r="489" spans="1:33">
      <c r="A489" s="195" t="s">
        <v>901</v>
      </c>
      <c r="B489" s="195"/>
      <c r="C489" s="195"/>
      <c r="D489" s="195"/>
      <c r="E489" s="195"/>
      <c r="F489" s="195"/>
      <c r="G489" s="195"/>
      <c r="H489" s="195"/>
      <c r="I489" s="195"/>
      <c r="J489" s="195"/>
      <c r="K489" s="195"/>
      <c r="L489" s="195"/>
      <c r="M489" s="195"/>
      <c r="N489" s="195"/>
      <c r="O489" s="195"/>
      <c r="P489" s="195"/>
      <c r="Q489" s="316"/>
      <c r="R489" s="195"/>
      <c r="S489" s="316"/>
      <c r="T489" s="195" t="s">
        <v>889</v>
      </c>
      <c r="U489" s="195"/>
      <c r="V489" s="195"/>
      <c r="W489" s="195"/>
      <c r="X489" s="195"/>
      <c r="Y489" s="195"/>
      <c r="Z489" s="195"/>
      <c r="AA489" s="195"/>
      <c r="AB489" s="316"/>
      <c r="AC489" s="316"/>
      <c r="AD489" s="195"/>
      <c r="AE489" s="195"/>
      <c r="AF489" s="195"/>
      <c r="AG489" s="195"/>
    </row>
    <row r="490" spans="1:33">
      <c r="A490" s="195" t="s">
        <v>901</v>
      </c>
      <c r="B490" s="195"/>
      <c r="C490" s="195"/>
      <c r="D490" s="195"/>
      <c r="E490" s="195"/>
      <c r="F490" s="195"/>
      <c r="G490" s="195"/>
      <c r="H490" s="195"/>
      <c r="I490" s="195"/>
      <c r="J490" s="195"/>
      <c r="K490" s="195"/>
      <c r="L490" s="195"/>
      <c r="M490" s="195"/>
      <c r="N490" s="195"/>
      <c r="O490" s="195"/>
      <c r="P490" s="195"/>
      <c r="Q490" s="316"/>
      <c r="R490" s="195"/>
      <c r="S490" s="316"/>
      <c r="T490" s="195" t="s">
        <v>889</v>
      </c>
      <c r="U490" s="195"/>
      <c r="V490" s="195"/>
      <c r="W490" s="195"/>
      <c r="X490" s="195"/>
      <c r="Y490" s="195"/>
      <c r="Z490" s="195"/>
      <c r="AA490" s="195"/>
      <c r="AB490" s="316"/>
      <c r="AC490" s="316"/>
      <c r="AD490" s="195"/>
      <c r="AE490" s="195"/>
      <c r="AF490" s="195"/>
      <c r="AG490" s="195"/>
    </row>
    <row r="491" spans="1:33">
      <c r="A491" s="195" t="s">
        <v>901</v>
      </c>
      <c r="B491" s="195"/>
      <c r="C491" s="195"/>
      <c r="D491" s="195"/>
      <c r="E491" s="195"/>
      <c r="F491" s="195"/>
      <c r="G491" s="195"/>
      <c r="H491" s="195"/>
      <c r="I491" s="195"/>
      <c r="J491" s="195"/>
      <c r="K491" s="195"/>
      <c r="L491" s="195"/>
      <c r="M491" s="195"/>
      <c r="N491" s="195"/>
      <c r="O491" s="195"/>
      <c r="P491" s="195"/>
      <c r="Q491" s="316"/>
      <c r="R491" s="195"/>
      <c r="S491" s="316"/>
      <c r="T491" s="195" t="s">
        <v>889</v>
      </c>
      <c r="U491" s="195"/>
      <c r="V491" s="195"/>
      <c r="W491" s="195"/>
      <c r="X491" s="195"/>
      <c r="Y491" s="195"/>
      <c r="Z491" s="195"/>
      <c r="AA491" s="195"/>
      <c r="AB491" s="316"/>
      <c r="AC491" s="316"/>
      <c r="AD491" s="195"/>
      <c r="AE491" s="195"/>
      <c r="AF491" s="195"/>
      <c r="AG491" s="195"/>
    </row>
    <row r="492" spans="1:33">
      <c r="A492" s="195" t="s">
        <v>901</v>
      </c>
      <c r="B492" s="195"/>
      <c r="C492" s="195"/>
      <c r="D492" s="195"/>
      <c r="E492" s="195"/>
      <c r="F492" s="195"/>
      <c r="G492" s="195"/>
      <c r="H492" s="195"/>
      <c r="I492" s="195"/>
      <c r="J492" s="195"/>
      <c r="K492" s="195"/>
      <c r="L492" s="195"/>
      <c r="M492" s="195"/>
      <c r="N492" s="195"/>
      <c r="O492" s="195"/>
      <c r="P492" s="195"/>
      <c r="Q492" s="316"/>
      <c r="R492" s="195"/>
      <c r="S492" s="316"/>
      <c r="T492" s="195" t="s">
        <v>889</v>
      </c>
      <c r="U492" s="195"/>
      <c r="V492" s="195"/>
      <c r="W492" s="195"/>
      <c r="X492" s="195"/>
      <c r="Y492" s="195"/>
      <c r="Z492" s="195"/>
      <c r="AA492" s="195"/>
      <c r="AB492" s="316"/>
      <c r="AC492" s="316"/>
      <c r="AD492" s="195"/>
      <c r="AE492" s="195"/>
      <c r="AF492" s="195"/>
      <c r="AG492" s="195"/>
    </row>
    <row r="493" spans="1:33">
      <c r="A493" s="195" t="s">
        <v>901</v>
      </c>
      <c r="B493" s="195"/>
      <c r="C493" s="195"/>
      <c r="D493" s="195"/>
      <c r="E493" s="195"/>
      <c r="F493" s="195"/>
      <c r="G493" s="195"/>
      <c r="H493" s="195"/>
      <c r="I493" s="195"/>
      <c r="J493" s="195"/>
      <c r="K493" s="195"/>
      <c r="L493" s="195"/>
      <c r="M493" s="195"/>
      <c r="N493" s="195"/>
      <c r="O493" s="195"/>
      <c r="P493" s="195"/>
      <c r="Q493" s="316"/>
      <c r="R493" s="195"/>
      <c r="S493" s="316"/>
      <c r="T493" s="195" t="s">
        <v>889</v>
      </c>
      <c r="U493" s="195"/>
      <c r="V493" s="195"/>
      <c r="W493" s="195"/>
      <c r="X493" s="195"/>
      <c r="Y493" s="195"/>
      <c r="Z493" s="195"/>
      <c r="AA493" s="195"/>
      <c r="AB493" s="316"/>
      <c r="AC493" s="316"/>
      <c r="AD493" s="195"/>
      <c r="AE493" s="195"/>
      <c r="AF493" s="195"/>
      <c r="AG493" s="195"/>
    </row>
    <row r="494" spans="1:33">
      <c r="A494" s="195" t="s">
        <v>901</v>
      </c>
      <c r="B494" s="195"/>
      <c r="C494" s="195"/>
      <c r="D494" s="195"/>
      <c r="E494" s="195"/>
      <c r="F494" s="195"/>
      <c r="G494" s="195"/>
      <c r="H494" s="195"/>
      <c r="I494" s="195"/>
      <c r="J494" s="195"/>
      <c r="K494" s="195"/>
      <c r="L494" s="195"/>
      <c r="M494" s="195"/>
      <c r="N494" s="195"/>
      <c r="O494" s="195"/>
      <c r="P494" s="195"/>
      <c r="Q494" s="316"/>
      <c r="R494" s="195"/>
      <c r="S494" s="316"/>
      <c r="T494" s="195" t="s">
        <v>889</v>
      </c>
      <c r="U494" s="195"/>
      <c r="V494" s="195"/>
      <c r="W494" s="195"/>
      <c r="X494" s="195"/>
      <c r="Y494" s="195"/>
      <c r="Z494" s="195"/>
      <c r="AA494" s="195"/>
      <c r="AB494" s="316"/>
      <c r="AC494" s="316"/>
      <c r="AD494" s="195"/>
      <c r="AE494" s="195"/>
      <c r="AF494" s="195"/>
      <c r="AG494" s="195"/>
    </row>
    <row r="495" spans="1:33">
      <c r="A495" s="195" t="s">
        <v>901</v>
      </c>
      <c r="B495" s="195"/>
      <c r="C495" s="195"/>
      <c r="D495" s="195"/>
      <c r="E495" s="195"/>
      <c r="F495" s="195"/>
      <c r="G495" s="195"/>
      <c r="H495" s="195"/>
      <c r="I495" s="195"/>
      <c r="J495" s="195"/>
      <c r="K495" s="195"/>
      <c r="L495" s="195"/>
      <c r="M495" s="195"/>
      <c r="N495" s="195"/>
      <c r="O495" s="195"/>
      <c r="P495" s="195"/>
      <c r="Q495" s="316"/>
      <c r="R495" s="195"/>
      <c r="S495" s="316"/>
      <c r="T495" s="195" t="s">
        <v>889</v>
      </c>
      <c r="U495" s="195"/>
      <c r="V495" s="195"/>
      <c r="W495" s="195"/>
      <c r="X495" s="195"/>
      <c r="Y495" s="195"/>
      <c r="Z495" s="195"/>
      <c r="AA495" s="195"/>
      <c r="AB495" s="316"/>
      <c r="AC495" s="316"/>
      <c r="AD495" s="195"/>
      <c r="AE495" s="195"/>
      <c r="AF495" s="195"/>
      <c r="AG495" s="195"/>
    </row>
    <row r="496" spans="1:33">
      <c r="A496" s="195" t="s">
        <v>901</v>
      </c>
      <c r="B496" s="195"/>
      <c r="C496" s="195"/>
      <c r="D496" s="195"/>
      <c r="E496" s="195"/>
      <c r="F496" s="195"/>
      <c r="G496" s="195"/>
      <c r="H496" s="195"/>
      <c r="I496" s="195"/>
      <c r="J496" s="195"/>
      <c r="K496" s="195"/>
      <c r="L496" s="195"/>
      <c r="M496" s="195"/>
      <c r="N496" s="195"/>
      <c r="O496" s="195"/>
      <c r="P496" s="195"/>
      <c r="Q496" s="316"/>
      <c r="R496" s="195"/>
      <c r="S496" s="316"/>
      <c r="T496" s="195" t="s">
        <v>889</v>
      </c>
      <c r="U496" s="195"/>
      <c r="V496" s="195"/>
      <c r="W496" s="195"/>
      <c r="X496" s="195"/>
      <c r="Y496" s="195"/>
      <c r="Z496" s="195"/>
      <c r="AA496" s="195"/>
      <c r="AB496" s="316"/>
      <c r="AC496" s="316"/>
      <c r="AD496" s="195"/>
      <c r="AE496" s="195"/>
      <c r="AF496" s="195"/>
      <c r="AG496" s="195"/>
    </row>
    <row r="497" spans="1:33">
      <c r="A497" s="195" t="s">
        <v>901</v>
      </c>
      <c r="B497" s="195"/>
      <c r="C497" s="195"/>
      <c r="D497" s="195"/>
      <c r="E497" s="195"/>
      <c r="F497" s="195"/>
      <c r="G497" s="195"/>
      <c r="H497" s="195"/>
      <c r="I497" s="195"/>
      <c r="J497" s="195"/>
      <c r="K497" s="195"/>
      <c r="L497" s="195"/>
      <c r="M497" s="195"/>
      <c r="N497" s="195"/>
      <c r="O497" s="195"/>
      <c r="P497" s="195"/>
      <c r="Q497" s="316"/>
      <c r="R497" s="195"/>
      <c r="S497" s="316"/>
      <c r="T497" s="195" t="s">
        <v>889</v>
      </c>
      <c r="U497" s="195"/>
      <c r="V497" s="195"/>
      <c r="W497" s="195"/>
      <c r="X497" s="195"/>
      <c r="Y497" s="195"/>
      <c r="Z497" s="195"/>
      <c r="AA497" s="195"/>
      <c r="AB497" s="316"/>
      <c r="AC497" s="316"/>
      <c r="AD497" s="195"/>
      <c r="AE497" s="195"/>
      <c r="AF497" s="195"/>
      <c r="AG497" s="195"/>
    </row>
    <row r="498" spans="1:33">
      <c r="A498" s="195" t="s">
        <v>901</v>
      </c>
      <c r="B498" s="195"/>
      <c r="C498" s="195"/>
      <c r="D498" s="195"/>
      <c r="E498" s="195"/>
      <c r="F498" s="195"/>
      <c r="G498" s="195"/>
      <c r="H498" s="195"/>
      <c r="I498" s="195"/>
      <c r="J498" s="195"/>
      <c r="K498" s="195"/>
      <c r="L498" s="195"/>
      <c r="M498" s="195"/>
      <c r="N498" s="195"/>
      <c r="O498" s="195"/>
      <c r="P498" s="195"/>
      <c r="Q498" s="316"/>
      <c r="R498" s="195"/>
      <c r="S498" s="316"/>
      <c r="T498" s="195" t="s">
        <v>889</v>
      </c>
      <c r="U498" s="195"/>
      <c r="V498" s="195"/>
      <c r="W498" s="195"/>
      <c r="X498" s="195"/>
      <c r="Y498" s="195"/>
      <c r="Z498" s="195"/>
      <c r="AA498" s="195"/>
      <c r="AB498" s="316"/>
      <c r="AC498" s="316"/>
      <c r="AD498" s="195"/>
      <c r="AE498" s="195"/>
      <c r="AF498" s="195"/>
      <c r="AG498" s="195"/>
    </row>
    <row r="499" spans="1:33">
      <c r="A499" s="195" t="s">
        <v>901</v>
      </c>
      <c r="B499" s="195"/>
      <c r="C499" s="195"/>
      <c r="D499" s="195"/>
      <c r="E499" s="195"/>
      <c r="F499" s="195"/>
      <c r="G499" s="195"/>
      <c r="H499" s="195"/>
      <c r="I499" s="195"/>
      <c r="J499" s="195"/>
      <c r="K499" s="195"/>
      <c r="L499" s="195"/>
      <c r="M499" s="195"/>
      <c r="N499" s="195"/>
      <c r="O499" s="195"/>
      <c r="P499" s="195"/>
      <c r="Q499" s="316"/>
      <c r="R499" s="195"/>
      <c r="S499" s="316"/>
      <c r="T499" s="195" t="s">
        <v>889</v>
      </c>
      <c r="U499" s="195"/>
      <c r="V499" s="195"/>
      <c r="W499" s="195"/>
      <c r="X499" s="195"/>
      <c r="Y499" s="195"/>
      <c r="Z499" s="195"/>
      <c r="AA499" s="195"/>
      <c r="AB499" s="316"/>
      <c r="AC499" s="316"/>
      <c r="AD499" s="195"/>
      <c r="AE499" s="195"/>
      <c r="AF499" s="195"/>
      <c r="AG499" s="195"/>
    </row>
    <row r="500" spans="1:33">
      <c r="A500" s="195" t="s">
        <v>901</v>
      </c>
      <c r="B500" s="195"/>
      <c r="C500" s="195"/>
      <c r="D500" s="195"/>
      <c r="E500" s="195"/>
      <c r="F500" s="195"/>
      <c r="G500" s="195"/>
      <c r="H500" s="195"/>
      <c r="I500" s="195"/>
      <c r="J500" s="195"/>
      <c r="K500" s="195"/>
      <c r="L500" s="195"/>
      <c r="M500" s="195"/>
      <c r="N500" s="195"/>
      <c r="O500" s="195"/>
      <c r="P500" s="195"/>
      <c r="Q500" s="316"/>
      <c r="R500" s="195"/>
      <c r="S500" s="316"/>
      <c r="T500" s="195" t="s">
        <v>889</v>
      </c>
      <c r="U500" s="195"/>
      <c r="V500" s="195"/>
      <c r="W500" s="195"/>
      <c r="X500" s="195"/>
      <c r="Y500" s="195"/>
      <c r="Z500" s="195"/>
      <c r="AA500" s="195"/>
      <c r="AB500" s="316"/>
      <c r="AC500" s="316"/>
      <c r="AD500" s="195"/>
      <c r="AE500" s="195"/>
      <c r="AF500" s="195"/>
      <c r="AG500" s="195"/>
    </row>
    <row r="501" spans="1:33">
      <c r="A501" s="195" t="s">
        <v>901</v>
      </c>
      <c r="B501" s="195"/>
      <c r="C501" s="195"/>
      <c r="D501" s="195"/>
      <c r="E501" s="195"/>
      <c r="F501" s="195"/>
      <c r="G501" s="195"/>
      <c r="H501" s="195"/>
      <c r="I501" s="195"/>
      <c r="J501" s="195"/>
      <c r="K501" s="195"/>
      <c r="L501" s="195"/>
      <c r="M501" s="195"/>
      <c r="N501" s="195"/>
      <c r="O501" s="195"/>
      <c r="P501" s="195"/>
      <c r="Q501" s="316"/>
      <c r="R501" s="195"/>
      <c r="S501" s="316"/>
      <c r="T501" s="195" t="s">
        <v>889</v>
      </c>
      <c r="U501" s="195"/>
      <c r="V501" s="195"/>
      <c r="W501" s="195"/>
      <c r="X501" s="195"/>
      <c r="Y501" s="195"/>
      <c r="Z501" s="195"/>
      <c r="AA501" s="195"/>
      <c r="AB501" s="316"/>
      <c r="AC501" s="316"/>
      <c r="AD501" s="195"/>
      <c r="AE501" s="195"/>
      <c r="AF501" s="195"/>
      <c r="AG501" s="195"/>
    </row>
    <row r="502" spans="1:33">
      <c r="A502" s="195" t="s">
        <v>901</v>
      </c>
      <c r="B502" s="195"/>
      <c r="C502" s="195"/>
      <c r="D502" s="195"/>
      <c r="E502" s="195"/>
      <c r="F502" s="195"/>
      <c r="G502" s="195"/>
      <c r="H502" s="195"/>
      <c r="I502" s="195"/>
      <c r="J502" s="195"/>
      <c r="K502" s="195"/>
      <c r="L502" s="195"/>
      <c r="M502" s="195"/>
      <c r="N502" s="195"/>
      <c r="O502" s="195"/>
      <c r="P502" s="195"/>
      <c r="Q502" s="316"/>
      <c r="R502" s="195"/>
      <c r="S502" s="316"/>
      <c r="T502" s="195" t="s">
        <v>889</v>
      </c>
      <c r="U502" s="195"/>
      <c r="V502" s="195"/>
      <c r="W502" s="195"/>
      <c r="X502" s="195"/>
      <c r="Y502" s="195"/>
      <c r="Z502" s="195"/>
      <c r="AA502" s="195"/>
      <c r="AB502" s="316"/>
      <c r="AC502" s="316"/>
      <c r="AD502" s="195"/>
      <c r="AE502" s="195"/>
      <c r="AF502" s="195"/>
      <c r="AG502" s="195"/>
    </row>
    <row r="503" spans="1:33">
      <c r="A503" s="195" t="s">
        <v>901</v>
      </c>
      <c r="B503" s="195"/>
      <c r="C503" s="195"/>
      <c r="D503" s="195"/>
      <c r="E503" s="195"/>
      <c r="F503" s="195"/>
      <c r="G503" s="195"/>
      <c r="H503" s="195"/>
      <c r="I503" s="195"/>
      <c r="J503" s="195"/>
      <c r="K503" s="195"/>
      <c r="L503" s="195"/>
      <c r="M503" s="195"/>
      <c r="N503" s="195"/>
      <c r="O503" s="195"/>
      <c r="P503" s="195"/>
      <c r="Q503" s="316"/>
      <c r="R503" s="195"/>
      <c r="S503" s="316"/>
      <c r="T503" s="195" t="s">
        <v>889</v>
      </c>
      <c r="U503" s="195"/>
      <c r="V503" s="195"/>
      <c r="W503" s="195"/>
      <c r="X503" s="195"/>
      <c r="Y503" s="195"/>
      <c r="Z503" s="195"/>
      <c r="AA503" s="195"/>
      <c r="AB503" s="316"/>
      <c r="AC503" s="316"/>
      <c r="AD503" s="195"/>
      <c r="AE503" s="195"/>
      <c r="AF503" s="195"/>
      <c r="AG503" s="195"/>
    </row>
    <row r="504" spans="1:33">
      <c r="A504" s="195" t="s">
        <v>901</v>
      </c>
      <c r="B504" s="195"/>
      <c r="C504" s="195"/>
      <c r="D504" s="195"/>
      <c r="E504" s="195"/>
      <c r="F504" s="195"/>
      <c r="G504" s="195"/>
      <c r="H504" s="195"/>
      <c r="I504" s="195"/>
      <c r="J504" s="195"/>
      <c r="K504" s="195"/>
      <c r="L504" s="195"/>
      <c r="M504" s="195"/>
      <c r="N504" s="195"/>
      <c r="O504" s="195"/>
      <c r="P504" s="195"/>
      <c r="Q504" s="316"/>
      <c r="R504" s="195"/>
      <c r="S504" s="316"/>
      <c r="T504" s="195" t="s">
        <v>889</v>
      </c>
      <c r="U504" s="195"/>
      <c r="V504" s="195"/>
      <c r="W504" s="195"/>
      <c r="X504" s="195"/>
      <c r="Y504" s="195"/>
      <c r="Z504" s="195"/>
      <c r="AA504" s="195"/>
      <c r="AB504" s="316"/>
      <c r="AC504" s="316"/>
      <c r="AD504" s="195"/>
      <c r="AE504" s="195"/>
      <c r="AF504" s="195"/>
      <c r="AG504" s="195"/>
    </row>
    <row r="505" spans="1:33">
      <c r="A505" s="195" t="s">
        <v>901</v>
      </c>
      <c r="B505" s="195"/>
      <c r="C505" s="195"/>
      <c r="D505" s="195"/>
      <c r="E505" s="195"/>
      <c r="F505" s="195"/>
      <c r="G505" s="195"/>
      <c r="H505" s="195"/>
      <c r="I505" s="195"/>
      <c r="J505" s="195"/>
      <c r="K505" s="195"/>
      <c r="L505" s="195"/>
      <c r="M505" s="195"/>
      <c r="N505" s="195"/>
      <c r="O505" s="195"/>
      <c r="P505" s="195"/>
      <c r="Q505" s="316"/>
      <c r="R505" s="195"/>
      <c r="S505" s="316"/>
      <c r="T505" s="195" t="s">
        <v>889</v>
      </c>
      <c r="U505" s="195"/>
      <c r="V505" s="195"/>
      <c r="W505" s="195"/>
      <c r="X505" s="195"/>
      <c r="Y505" s="195"/>
      <c r="Z505" s="195"/>
      <c r="AA505" s="195"/>
      <c r="AB505" s="316"/>
      <c r="AC505" s="316"/>
      <c r="AD505" s="195"/>
      <c r="AE505" s="195"/>
      <c r="AF505" s="195"/>
      <c r="AG505" s="195"/>
    </row>
    <row r="506" spans="1:33">
      <c r="A506" s="195" t="s">
        <v>901</v>
      </c>
      <c r="B506" s="195"/>
      <c r="C506" s="195"/>
      <c r="D506" s="195"/>
      <c r="E506" s="195"/>
      <c r="F506" s="195"/>
      <c r="G506" s="195"/>
      <c r="H506" s="195"/>
      <c r="I506" s="195"/>
      <c r="J506" s="195"/>
      <c r="K506" s="195"/>
      <c r="L506" s="195"/>
      <c r="M506" s="195"/>
      <c r="N506" s="195"/>
      <c r="O506" s="195"/>
      <c r="P506" s="195"/>
      <c r="Q506" s="316"/>
      <c r="R506" s="195"/>
      <c r="S506" s="316"/>
      <c r="T506" s="195" t="s">
        <v>889</v>
      </c>
      <c r="U506" s="195"/>
      <c r="V506" s="195"/>
      <c r="W506" s="195"/>
      <c r="X506" s="195"/>
      <c r="Y506" s="195"/>
      <c r="Z506" s="195"/>
      <c r="AA506" s="195"/>
      <c r="AB506" s="316"/>
      <c r="AC506" s="316"/>
      <c r="AD506" s="195"/>
      <c r="AE506" s="195"/>
      <c r="AF506" s="195"/>
      <c r="AG506" s="195"/>
    </row>
    <row r="507" spans="1:33">
      <c r="A507" s="195" t="s">
        <v>901</v>
      </c>
      <c r="B507" s="195"/>
      <c r="C507" s="195"/>
      <c r="D507" s="195"/>
      <c r="E507" s="195"/>
      <c r="F507" s="195"/>
      <c r="G507" s="195"/>
      <c r="H507" s="195"/>
      <c r="I507" s="195"/>
      <c r="J507" s="195"/>
      <c r="K507" s="195"/>
      <c r="L507" s="195"/>
      <c r="M507" s="195"/>
      <c r="N507" s="195"/>
      <c r="O507" s="195"/>
      <c r="P507" s="195"/>
      <c r="Q507" s="316"/>
      <c r="R507" s="195"/>
      <c r="S507" s="316"/>
      <c r="T507" s="195" t="s">
        <v>889</v>
      </c>
      <c r="U507" s="195"/>
      <c r="V507" s="195"/>
      <c r="W507" s="195"/>
      <c r="X507" s="195"/>
      <c r="Y507" s="195"/>
      <c r="Z507" s="195"/>
      <c r="AA507" s="195"/>
      <c r="AB507" s="316"/>
      <c r="AC507" s="316"/>
      <c r="AD507" s="195"/>
      <c r="AE507" s="195"/>
      <c r="AF507" s="195"/>
      <c r="AG507" s="195"/>
    </row>
    <row r="508" spans="1:33">
      <c r="A508" s="195" t="s">
        <v>901</v>
      </c>
      <c r="B508" s="195"/>
      <c r="C508" s="195"/>
      <c r="D508" s="195"/>
      <c r="E508" s="195"/>
      <c r="F508" s="195"/>
      <c r="G508" s="195"/>
      <c r="H508" s="195"/>
      <c r="I508" s="195"/>
      <c r="J508" s="195"/>
      <c r="K508" s="195"/>
      <c r="L508" s="195"/>
      <c r="M508" s="195"/>
      <c r="N508" s="195"/>
      <c r="O508" s="195"/>
      <c r="P508" s="195"/>
      <c r="Q508" s="316"/>
      <c r="R508" s="195"/>
      <c r="S508" s="316"/>
      <c r="T508" s="195" t="s">
        <v>889</v>
      </c>
      <c r="U508" s="195"/>
      <c r="V508" s="195"/>
      <c r="W508" s="195"/>
      <c r="X508" s="195"/>
      <c r="Y508" s="195"/>
      <c r="Z508" s="195"/>
      <c r="AA508" s="195"/>
      <c r="AB508" s="316"/>
      <c r="AC508" s="316"/>
      <c r="AD508" s="195"/>
      <c r="AE508" s="195"/>
      <c r="AF508" s="195"/>
      <c r="AG508" s="195"/>
    </row>
    <row r="509" spans="1:33">
      <c r="A509" s="195" t="s">
        <v>901</v>
      </c>
      <c r="B509" s="195"/>
      <c r="C509" s="195"/>
      <c r="D509" s="195"/>
      <c r="E509" s="195"/>
      <c r="F509" s="195"/>
      <c r="G509" s="195"/>
      <c r="H509" s="195"/>
      <c r="I509" s="195"/>
      <c r="J509" s="195"/>
      <c r="K509" s="195"/>
      <c r="L509" s="195"/>
      <c r="M509" s="195"/>
      <c r="N509" s="195"/>
      <c r="O509" s="195"/>
      <c r="P509" s="195"/>
      <c r="Q509" s="316"/>
      <c r="R509" s="195"/>
      <c r="S509" s="316"/>
      <c r="T509" s="195" t="s">
        <v>889</v>
      </c>
      <c r="U509" s="195"/>
      <c r="V509" s="195"/>
      <c r="W509" s="195"/>
      <c r="X509" s="195"/>
      <c r="Y509" s="195"/>
      <c r="Z509" s="195"/>
      <c r="AA509" s="195"/>
      <c r="AB509" s="316"/>
      <c r="AC509" s="316"/>
      <c r="AD509" s="195"/>
      <c r="AE509" s="195"/>
      <c r="AF509" s="195"/>
      <c r="AG509" s="195"/>
    </row>
    <row r="510" spans="1:33">
      <c r="A510" s="195" t="s">
        <v>901</v>
      </c>
      <c r="B510" s="195"/>
      <c r="C510" s="195"/>
      <c r="D510" s="195"/>
      <c r="E510" s="195"/>
      <c r="F510" s="195"/>
      <c r="G510" s="195"/>
      <c r="H510" s="195"/>
      <c r="I510" s="195"/>
      <c r="J510" s="195"/>
      <c r="K510" s="195"/>
      <c r="L510" s="195"/>
      <c r="M510" s="195"/>
      <c r="N510" s="195"/>
      <c r="O510" s="195"/>
      <c r="P510" s="195"/>
      <c r="Q510" s="316"/>
      <c r="R510" s="195"/>
      <c r="S510" s="316"/>
      <c r="T510" s="195" t="s">
        <v>889</v>
      </c>
      <c r="U510" s="195"/>
      <c r="V510" s="195"/>
      <c r="W510" s="195"/>
      <c r="X510" s="195"/>
      <c r="Y510" s="195"/>
      <c r="Z510" s="195"/>
      <c r="AA510" s="195"/>
      <c r="AB510" s="316"/>
      <c r="AC510" s="316"/>
      <c r="AD510" s="195"/>
      <c r="AE510" s="195"/>
      <c r="AF510" s="195"/>
      <c r="AG510" s="195"/>
    </row>
    <row r="511" spans="1:33">
      <c r="A511" s="195" t="s">
        <v>901</v>
      </c>
      <c r="B511" s="195"/>
      <c r="C511" s="195"/>
      <c r="D511" s="195"/>
      <c r="E511" s="195"/>
      <c r="F511" s="195"/>
      <c r="G511" s="195"/>
      <c r="H511" s="195"/>
      <c r="I511" s="195"/>
      <c r="J511" s="195"/>
      <c r="K511" s="195"/>
      <c r="L511" s="195"/>
      <c r="M511" s="195"/>
      <c r="N511" s="195"/>
      <c r="O511" s="195"/>
      <c r="P511" s="195"/>
      <c r="Q511" s="316"/>
      <c r="R511" s="195"/>
      <c r="S511" s="316"/>
      <c r="T511" s="195" t="s">
        <v>889</v>
      </c>
      <c r="U511" s="195"/>
      <c r="V511" s="195"/>
      <c r="W511" s="195"/>
      <c r="X511" s="195"/>
      <c r="Y511" s="195"/>
      <c r="Z511" s="195"/>
      <c r="AA511" s="195"/>
      <c r="AB511" s="316"/>
      <c r="AC511" s="316"/>
      <c r="AD511" s="195"/>
      <c r="AE511" s="195"/>
      <c r="AF511" s="195"/>
      <c r="AG511" s="195"/>
    </row>
    <row r="512" spans="1:33">
      <c r="A512" s="195" t="s">
        <v>901</v>
      </c>
      <c r="B512" s="195"/>
      <c r="C512" s="195"/>
      <c r="D512" s="195"/>
      <c r="E512" s="195"/>
      <c r="F512" s="195"/>
      <c r="G512" s="195"/>
      <c r="H512" s="195"/>
      <c r="I512" s="195"/>
      <c r="J512" s="195"/>
      <c r="K512" s="195"/>
      <c r="L512" s="195"/>
      <c r="M512" s="195"/>
      <c r="N512" s="195"/>
      <c r="O512" s="195"/>
      <c r="P512" s="195"/>
      <c r="Q512" s="316"/>
      <c r="R512" s="195"/>
      <c r="S512" s="316"/>
      <c r="T512" s="195" t="s">
        <v>889</v>
      </c>
      <c r="U512" s="195"/>
      <c r="V512" s="195"/>
      <c r="W512" s="195"/>
      <c r="X512" s="195"/>
      <c r="Y512" s="195"/>
      <c r="Z512" s="195"/>
      <c r="AA512" s="195"/>
      <c r="AB512" s="316"/>
      <c r="AC512" s="316"/>
      <c r="AD512" s="195"/>
      <c r="AE512" s="195"/>
      <c r="AF512" s="195"/>
      <c r="AG512" s="195"/>
    </row>
    <row r="513" spans="1:33">
      <c r="A513" s="195" t="s">
        <v>901</v>
      </c>
      <c r="B513" s="195"/>
      <c r="C513" s="195"/>
      <c r="D513" s="195"/>
      <c r="E513" s="195"/>
      <c r="F513" s="195"/>
      <c r="G513" s="195"/>
      <c r="H513" s="195"/>
      <c r="I513" s="195"/>
      <c r="J513" s="195"/>
      <c r="K513" s="195"/>
      <c r="L513" s="195"/>
      <c r="M513" s="195"/>
      <c r="N513" s="195"/>
      <c r="O513" s="195"/>
      <c r="P513" s="195"/>
      <c r="Q513" s="316"/>
      <c r="R513" s="195"/>
      <c r="S513" s="316"/>
      <c r="T513" s="195" t="s">
        <v>889</v>
      </c>
      <c r="U513" s="195"/>
      <c r="V513" s="195"/>
      <c r="W513" s="195"/>
      <c r="X513" s="195"/>
      <c r="Y513" s="195"/>
      <c r="Z513" s="195"/>
      <c r="AA513" s="195"/>
      <c r="AB513" s="316"/>
      <c r="AC513" s="316"/>
      <c r="AD513" s="195"/>
      <c r="AE513" s="195"/>
      <c r="AF513" s="195"/>
      <c r="AG513" s="195"/>
    </row>
    <row r="514" spans="1:33">
      <c r="A514" s="195" t="s">
        <v>901</v>
      </c>
      <c r="B514" s="195"/>
      <c r="C514" s="195"/>
      <c r="D514" s="195"/>
      <c r="E514" s="195"/>
      <c r="F514" s="195"/>
      <c r="G514" s="195"/>
      <c r="H514" s="195"/>
      <c r="I514" s="195"/>
      <c r="J514" s="195"/>
      <c r="K514" s="195"/>
      <c r="L514" s="195"/>
      <c r="M514" s="195"/>
      <c r="N514" s="195"/>
      <c r="O514" s="195"/>
      <c r="P514" s="195"/>
      <c r="Q514" s="316"/>
      <c r="R514" s="195"/>
      <c r="S514" s="316"/>
      <c r="T514" s="195" t="s">
        <v>889</v>
      </c>
      <c r="U514" s="195"/>
      <c r="V514" s="195"/>
      <c r="W514" s="195"/>
      <c r="X514" s="195"/>
      <c r="Y514" s="195"/>
      <c r="Z514" s="195"/>
      <c r="AA514" s="195"/>
      <c r="AB514" s="316"/>
      <c r="AC514" s="316"/>
      <c r="AD514" s="195"/>
      <c r="AE514" s="195"/>
      <c r="AF514" s="195"/>
      <c r="AG514" s="195"/>
    </row>
    <row r="515" spans="1:33">
      <c r="A515" s="195" t="s">
        <v>901</v>
      </c>
      <c r="B515" s="195"/>
      <c r="C515" s="195"/>
      <c r="D515" s="195"/>
      <c r="E515" s="195"/>
      <c r="F515" s="195"/>
      <c r="G515" s="195"/>
      <c r="H515" s="195"/>
      <c r="I515" s="195"/>
      <c r="J515" s="195"/>
      <c r="K515" s="195"/>
      <c r="L515" s="195"/>
      <c r="M515" s="195"/>
      <c r="N515" s="195"/>
      <c r="O515" s="195"/>
      <c r="P515" s="195"/>
      <c r="Q515" s="316"/>
      <c r="R515" s="195"/>
      <c r="S515" s="316"/>
      <c r="T515" s="195" t="s">
        <v>889</v>
      </c>
      <c r="U515" s="195"/>
      <c r="V515" s="195"/>
      <c r="W515" s="195"/>
      <c r="X515" s="195"/>
      <c r="Y515" s="195"/>
      <c r="Z515" s="195"/>
      <c r="AA515" s="195"/>
      <c r="AB515" s="316"/>
      <c r="AC515" s="316"/>
      <c r="AD515" s="195"/>
      <c r="AE515" s="195"/>
      <c r="AF515" s="195"/>
      <c r="AG515" s="195"/>
    </row>
    <row r="516" spans="1:33">
      <c r="A516" s="195" t="s">
        <v>901</v>
      </c>
      <c r="B516" s="195"/>
      <c r="C516" s="195"/>
      <c r="D516" s="195"/>
      <c r="E516" s="195"/>
      <c r="F516" s="195"/>
      <c r="G516" s="195"/>
      <c r="H516" s="195"/>
      <c r="I516" s="195"/>
      <c r="J516" s="195"/>
      <c r="K516" s="195"/>
      <c r="L516" s="195"/>
      <c r="M516" s="195"/>
      <c r="N516" s="195"/>
      <c r="O516" s="195"/>
      <c r="P516" s="195"/>
      <c r="Q516" s="316"/>
      <c r="R516" s="195"/>
      <c r="S516" s="316"/>
      <c r="T516" s="195" t="s">
        <v>889</v>
      </c>
      <c r="U516" s="195"/>
      <c r="V516" s="195"/>
      <c r="W516" s="195"/>
      <c r="X516" s="195"/>
      <c r="Y516" s="195"/>
      <c r="Z516" s="195"/>
      <c r="AA516" s="195"/>
      <c r="AB516" s="316"/>
      <c r="AC516" s="316"/>
      <c r="AD516" s="195"/>
      <c r="AE516" s="195"/>
      <c r="AF516" s="195"/>
      <c r="AG516" s="195"/>
    </row>
    <row r="517" spans="1:33">
      <c r="A517" s="195" t="s">
        <v>901</v>
      </c>
      <c r="B517" s="195"/>
      <c r="C517" s="195"/>
      <c r="D517" s="195"/>
      <c r="E517" s="195"/>
      <c r="F517" s="195"/>
      <c r="G517" s="195"/>
      <c r="H517" s="195"/>
      <c r="I517" s="195"/>
      <c r="J517" s="195"/>
      <c r="K517" s="195"/>
      <c r="L517" s="195"/>
      <c r="M517" s="195"/>
      <c r="N517" s="195"/>
      <c r="O517" s="195"/>
      <c r="P517" s="195"/>
      <c r="Q517" s="316"/>
      <c r="R517" s="195"/>
      <c r="S517" s="316"/>
      <c r="T517" s="195" t="s">
        <v>889</v>
      </c>
      <c r="U517" s="195"/>
      <c r="V517" s="195"/>
      <c r="W517" s="195"/>
      <c r="X517" s="195"/>
      <c r="Y517" s="195"/>
      <c r="Z517" s="195"/>
      <c r="AA517" s="195"/>
      <c r="AB517" s="316"/>
      <c r="AC517" s="316"/>
      <c r="AD517" s="195"/>
      <c r="AE517" s="195"/>
      <c r="AF517" s="195"/>
      <c r="AG517" s="195"/>
    </row>
    <row r="518" spans="1:33">
      <c r="A518" s="195" t="s">
        <v>901</v>
      </c>
      <c r="B518" s="195"/>
      <c r="C518" s="195"/>
      <c r="D518" s="195"/>
      <c r="E518" s="195"/>
      <c r="F518" s="195"/>
      <c r="G518" s="195"/>
      <c r="H518" s="195"/>
      <c r="I518" s="195"/>
      <c r="J518" s="195"/>
      <c r="K518" s="195"/>
      <c r="L518" s="195"/>
      <c r="M518" s="195"/>
      <c r="N518" s="195"/>
      <c r="O518" s="195"/>
      <c r="P518" s="195"/>
      <c r="Q518" s="316"/>
      <c r="R518" s="195"/>
      <c r="S518" s="316"/>
      <c r="T518" s="195" t="s">
        <v>889</v>
      </c>
      <c r="U518" s="195"/>
      <c r="V518" s="195"/>
      <c r="W518" s="195"/>
      <c r="X518" s="195"/>
      <c r="Y518" s="195"/>
      <c r="Z518" s="195"/>
      <c r="AA518" s="195"/>
      <c r="AB518" s="316"/>
      <c r="AC518" s="316"/>
      <c r="AD518" s="195"/>
      <c r="AE518" s="195"/>
      <c r="AF518" s="195"/>
      <c r="AG518" s="195"/>
    </row>
    <row r="519" spans="1:33">
      <c r="A519" s="195" t="s">
        <v>901</v>
      </c>
      <c r="B519" s="195"/>
      <c r="C519" s="195"/>
      <c r="D519" s="195"/>
      <c r="E519" s="195"/>
      <c r="F519" s="195"/>
      <c r="G519" s="195"/>
      <c r="H519" s="195"/>
      <c r="I519" s="195"/>
      <c r="J519" s="195"/>
      <c r="K519" s="195"/>
      <c r="L519" s="195"/>
      <c r="M519" s="195"/>
      <c r="N519" s="195"/>
      <c r="O519" s="195"/>
      <c r="P519" s="195"/>
      <c r="Q519" s="316"/>
      <c r="R519" s="195"/>
      <c r="S519" s="316"/>
      <c r="T519" s="195" t="s">
        <v>889</v>
      </c>
      <c r="U519" s="195"/>
      <c r="V519" s="195"/>
      <c r="W519" s="195"/>
      <c r="X519" s="195"/>
      <c r="Y519" s="195"/>
      <c r="Z519" s="195"/>
      <c r="AA519" s="195"/>
      <c r="AB519" s="316"/>
      <c r="AC519" s="316"/>
      <c r="AD519" s="195"/>
      <c r="AE519" s="195"/>
      <c r="AF519" s="195"/>
      <c r="AG519" s="195"/>
    </row>
    <row r="520" spans="1:33">
      <c r="A520" s="195"/>
      <c r="B520" s="195"/>
      <c r="C520" s="195"/>
      <c r="D520" s="195"/>
      <c r="E520" s="195"/>
      <c r="F520" s="195"/>
      <c r="G520" s="195"/>
      <c r="H520" s="195"/>
      <c r="I520" s="195">
        <v>0</v>
      </c>
      <c r="J520" s="195">
        <v>0</v>
      </c>
      <c r="K520" s="195">
        <v>0</v>
      </c>
      <c r="L520" s="195">
        <v>0</v>
      </c>
      <c r="M520" s="195">
        <v>0</v>
      </c>
      <c r="N520" s="195">
        <v>0</v>
      </c>
      <c r="O520" s="195">
        <v>0</v>
      </c>
      <c r="P520" s="195">
        <v>0</v>
      </c>
      <c r="Q520" s="316">
        <v>0</v>
      </c>
      <c r="R520" s="195"/>
      <c r="S520" s="316">
        <v>0</v>
      </c>
      <c r="T520" s="195" t="s">
        <v>889</v>
      </c>
      <c r="U520" s="195" t="s">
        <v>1166</v>
      </c>
      <c r="V520" s="195">
        <v>0</v>
      </c>
      <c r="W520" s="195">
        <v>0</v>
      </c>
      <c r="X520" s="195">
        <v>0</v>
      </c>
      <c r="Y520" s="195"/>
      <c r="Z520" s="195">
        <v>0</v>
      </c>
      <c r="AA520" s="195">
        <v>0</v>
      </c>
      <c r="AB520" s="316">
        <v>0</v>
      </c>
      <c r="AC520" s="316">
        <v>0</v>
      </c>
      <c r="AD520" s="195" t="s">
        <v>1167</v>
      </c>
      <c r="AE520" s="195"/>
      <c r="AF520" s="195">
        <v>0</v>
      </c>
      <c r="AG520" s="195">
        <v>0</v>
      </c>
    </row>
    <row r="521" spans="1:33">
      <c r="A521" s="195" t="s">
        <v>1168</v>
      </c>
      <c r="B521" s="195" t="s">
        <v>1169</v>
      </c>
      <c r="C521" s="195" t="s">
        <v>1169</v>
      </c>
      <c r="D521" s="195" t="s">
        <v>1170</v>
      </c>
      <c r="E521" s="195" t="s">
        <v>1171</v>
      </c>
      <c r="F521" s="195" t="s">
        <v>1172</v>
      </c>
      <c r="G521" s="195"/>
      <c r="H521" s="195"/>
      <c r="I521" s="195">
        <v>0</v>
      </c>
      <c r="J521" s="195">
        <v>0</v>
      </c>
      <c r="K521" s="195">
        <v>0</v>
      </c>
      <c r="L521" s="195">
        <v>0</v>
      </c>
      <c r="M521" s="195">
        <v>0</v>
      </c>
      <c r="N521" s="195">
        <v>0</v>
      </c>
      <c r="O521" s="195">
        <v>0</v>
      </c>
      <c r="P521" s="195">
        <v>0</v>
      </c>
      <c r="Q521" s="316">
        <v>2</v>
      </c>
      <c r="R521" s="195"/>
      <c r="S521" s="316">
        <v>2</v>
      </c>
      <c r="T521" s="195" t="s">
        <v>889</v>
      </c>
      <c r="U521" s="195" t="s">
        <v>1166</v>
      </c>
      <c r="V521" s="195">
        <v>0</v>
      </c>
      <c r="W521" s="195">
        <v>0</v>
      </c>
      <c r="X521" s="195">
        <v>0</v>
      </c>
      <c r="Y521" s="195"/>
      <c r="Z521" s="195">
        <v>0</v>
      </c>
      <c r="AA521" s="195">
        <v>0</v>
      </c>
      <c r="AB521" s="316">
        <v>0</v>
      </c>
      <c r="AC521" s="316">
        <v>0</v>
      </c>
      <c r="AD521" s="195" t="s">
        <v>1173</v>
      </c>
      <c r="AE521" s="195"/>
      <c r="AF521" s="195">
        <v>0</v>
      </c>
      <c r="AG521" s="195">
        <v>0</v>
      </c>
    </row>
    <row r="522" spans="1:33">
      <c r="A522" s="195" t="s">
        <v>901</v>
      </c>
      <c r="B522" s="195" t="s">
        <v>889</v>
      </c>
      <c r="C522" s="195" t="s">
        <v>902</v>
      </c>
      <c r="D522" s="195" t="s">
        <v>1174</v>
      </c>
      <c r="E522" s="195"/>
      <c r="F522" s="195" t="s">
        <v>1175</v>
      </c>
      <c r="G522" s="195"/>
      <c r="H522" s="195" t="s">
        <v>904</v>
      </c>
      <c r="I522" s="195">
        <v>14000</v>
      </c>
      <c r="J522" s="195">
        <v>-840</v>
      </c>
      <c r="K522" s="195">
        <v>0</v>
      </c>
      <c r="L522" s="195">
        <v>13160</v>
      </c>
      <c r="M522" s="195">
        <v>11740</v>
      </c>
      <c r="N522" s="195">
        <v>0</v>
      </c>
      <c r="O522" s="195">
        <v>11740</v>
      </c>
      <c r="P522" s="195">
        <v>1420</v>
      </c>
      <c r="Q522" s="316">
        <v>10.79</v>
      </c>
      <c r="R522" s="195"/>
      <c r="S522" s="316">
        <v>-6</v>
      </c>
      <c r="T522" s="195" t="s">
        <v>889</v>
      </c>
      <c r="U522" s="195" t="s">
        <v>1166</v>
      </c>
      <c r="V522" s="195">
        <v>11740</v>
      </c>
      <c r="W522" s="195">
        <v>0</v>
      </c>
      <c r="X522" s="195">
        <v>0</v>
      </c>
      <c r="Y522" s="195"/>
      <c r="Z522" s="195">
        <v>0</v>
      </c>
      <c r="AA522" s="195">
        <v>0</v>
      </c>
      <c r="AB522" s="316">
        <v>0</v>
      </c>
      <c r="AC522" s="316">
        <v>0</v>
      </c>
      <c r="AD522" s="195" t="s">
        <v>1176</v>
      </c>
      <c r="AE522" s="195"/>
      <c r="AF522" s="195">
        <v>0</v>
      </c>
      <c r="AG522" s="195">
        <v>0</v>
      </c>
    </row>
    <row r="523" spans="1:33">
      <c r="A523" s="195" t="s">
        <v>901</v>
      </c>
      <c r="B523" s="195" t="s">
        <v>889</v>
      </c>
      <c r="C523" s="195" t="s">
        <v>902</v>
      </c>
      <c r="D523" s="195" t="s">
        <v>1177</v>
      </c>
      <c r="E523" s="195"/>
      <c r="F523" s="195" t="s">
        <v>1178</v>
      </c>
      <c r="G523" s="195"/>
      <c r="H523" s="195" t="s">
        <v>904</v>
      </c>
      <c r="I523" s="195">
        <v>29000</v>
      </c>
      <c r="J523" s="195">
        <v>-1740</v>
      </c>
      <c r="K523" s="195">
        <v>0</v>
      </c>
      <c r="L523" s="195">
        <v>27260</v>
      </c>
      <c r="M523" s="195">
        <v>12718</v>
      </c>
      <c r="N523" s="195">
        <v>0</v>
      </c>
      <c r="O523" s="195">
        <v>12718</v>
      </c>
      <c r="P523" s="195">
        <v>14542</v>
      </c>
      <c r="Q523" s="316">
        <v>53.35</v>
      </c>
      <c r="R523" s="195" t="s">
        <v>907</v>
      </c>
      <c r="S523" s="316">
        <v>-6</v>
      </c>
      <c r="T523" s="195" t="s">
        <v>889</v>
      </c>
      <c r="U523" s="195" t="s">
        <v>1166</v>
      </c>
      <c r="V523" s="195">
        <v>12718</v>
      </c>
      <c r="W523" s="195">
        <v>0</v>
      </c>
      <c r="X523" s="195">
        <v>0</v>
      </c>
      <c r="Y523" s="195"/>
      <c r="Z523" s="195">
        <v>0</v>
      </c>
      <c r="AA523" s="195">
        <v>0</v>
      </c>
      <c r="AB523" s="316">
        <v>0</v>
      </c>
      <c r="AC523" s="316">
        <v>0</v>
      </c>
      <c r="AD523" s="195" t="s">
        <v>1179</v>
      </c>
      <c r="AE523" s="195"/>
      <c r="AF523" s="195">
        <v>0</v>
      </c>
      <c r="AG523" s="195">
        <v>0</v>
      </c>
    </row>
    <row r="524" spans="1:33">
      <c r="A524" s="195" t="s">
        <v>901</v>
      </c>
      <c r="B524" s="195" t="s">
        <v>889</v>
      </c>
      <c r="C524" s="195" t="s">
        <v>902</v>
      </c>
      <c r="D524" s="195" t="s">
        <v>1180</v>
      </c>
      <c r="E524" s="195"/>
      <c r="F524" s="195" t="s">
        <v>1181</v>
      </c>
      <c r="G524" s="195"/>
      <c r="H524" s="195" t="s">
        <v>904</v>
      </c>
      <c r="I524" s="195">
        <v>7000</v>
      </c>
      <c r="J524" s="195">
        <v>-420</v>
      </c>
      <c r="K524" s="195">
        <v>0</v>
      </c>
      <c r="L524" s="195">
        <v>6580</v>
      </c>
      <c r="M524" s="195">
        <v>5258</v>
      </c>
      <c r="N524" s="195">
        <v>0</v>
      </c>
      <c r="O524" s="195">
        <v>5258</v>
      </c>
      <c r="P524" s="195">
        <v>1322</v>
      </c>
      <c r="Q524" s="316">
        <v>20.09</v>
      </c>
      <c r="R524" s="195"/>
      <c r="S524" s="316">
        <v>-6</v>
      </c>
      <c r="T524" s="195" t="s">
        <v>889</v>
      </c>
      <c r="U524" s="195" t="s">
        <v>1166</v>
      </c>
      <c r="V524" s="195">
        <v>5258</v>
      </c>
      <c r="W524" s="195">
        <v>0</v>
      </c>
      <c r="X524" s="195">
        <v>0</v>
      </c>
      <c r="Y524" s="195"/>
      <c r="Z524" s="195">
        <v>0</v>
      </c>
      <c r="AA524" s="195">
        <v>0</v>
      </c>
      <c r="AB524" s="316">
        <v>0</v>
      </c>
      <c r="AC524" s="316">
        <v>0</v>
      </c>
      <c r="AD524" s="195" t="s">
        <v>1182</v>
      </c>
      <c r="AE524" s="195"/>
      <c r="AF524" s="195">
        <v>0</v>
      </c>
      <c r="AG524" s="195">
        <v>0</v>
      </c>
    </row>
    <row r="525" spans="1:33">
      <c r="A525" s="195" t="s">
        <v>901</v>
      </c>
      <c r="B525" s="195" t="s">
        <v>889</v>
      </c>
      <c r="C525" s="195" t="s">
        <v>902</v>
      </c>
      <c r="D525" s="195" t="s">
        <v>1183</v>
      </c>
      <c r="E525" s="195"/>
      <c r="F525" s="195" t="s">
        <v>1184</v>
      </c>
      <c r="G525" s="195"/>
      <c r="H525" s="195" t="s">
        <v>904</v>
      </c>
      <c r="I525" s="195">
        <v>10000</v>
      </c>
      <c r="J525" s="195">
        <v>-600</v>
      </c>
      <c r="K525" s="195">
        <v>0</v>
      </c>
      <c r="L525" s="195">
        <v>9400</v>
      </c>
      <c r="M525" s="195">
        <v>0</v>
      </c>
      <c r="N525" s="195">
        <v>0</v>
      </c>
      <c r="O525" s="195">
        <v>0</v>
      </c>
      <c r="P525" s="195">
        <v>9400</v>
      </c>
      <c r="Q525" s="316">
        <v>100</v>
      </c>
      <c r="R525" s="195"/>
      <c r="S525" s="316">
        <v>-6</v>
      </c>
      <c r="T525" s="195" t="s">
        <v>889</v>
      </c>
      <c r="U525" s="195" t="s">
        <v>1166</v>
      </c>
      <c r="V525" s="195">
        <v>0</v>
      </c>
      <c r="W525" s="195">
        <v>0</v>
      </c>
      <c r="X525" s="195">
        <v>0</v>
      </c>
      <c r="Y525" s="195"/>
      <c r="Z525" s="195">
        <v>0</v>
      </c>
      <c r="AA525" s="195">
        <v>0</v>
      </c>
      <c r="AB525" s="316">
        <v>0</v>
      </c>
      <c r="AC525" s="316">
        <v>0</v>
      </c>
      <c r="AD525" s="195" t="s">
        <v>1185</v>
      </c>
      <c r="AE525" s="195"/>
      <c r="AF525" s="195">
        <v>0</v>
      </c>
      <c r="AG525" s="195">
        <v>0</v>
      </c>
    </row>
    <row r="526" spans="1:33">
      <c r="A526" s="195" t="s">
        <v>901</v>
      </c>
      <c r="B526" s="195" t="s">
        <v>889</v>
      </c>
      <c r="C526" s="195" t="s">
        <v>902</v>
      </c>
      <c r="D526" s="195" t="s">
        <v>1186</v>
      </c>
      <c r="E526" s="195"/>
      <c r="F526" s="195" t="s">
        <v>1187</v>
      </c>
      <c r="G526" s="195"/>
      <c r="H526" s="195" t="s">
        <v>904</v>
      </c>
      <c r="I526" s="195">
        <v>40000</v>
      </c>
      <c r="J526" s="195">
        <v>-2400</v>
      </c>
      <c r="K526" s="195">
        <v>0</v>
      </c>
      <c r="L526" s="195">
        <v>37600</v>
      </c>
      <c r="M526" s="195">
        <v>36000</v>
      </c>
      <c r="N526" s="195">
        <v>0</v>
      </c>
      <c r="O526" s="195">
        <v>36000</v>
      </c>
      <c r="P526" s="195">
        <v>1600</v>
      </c>
      <c r="Q526" s="316">
        <v>4.26</v>
      </c>
      <c r="R526" s="195"/>
      <c r="S526" s="316">
        <v>-6</v>
      </c>
      <c r="T526" s="195" t="s">
        <v>889</v>
      </c>
      <c r="U526" s="195" t="s">
        <v>1166</v>
      </c>
      <c r="V526" s="195">
        <v>36000</v>
      </c>
      <c r="W526" s="195">
        <v>0</v>
      </c>
      <c r="X526" s="195">
        <v>0</v>
      </c>
      <c r="Y526" s="195"/>
      <c r="Z526" s="195">
        <v>0</v>
      </c>
      <c r="AA526" s="195">
        <v>0</v>
      </c>
      <c r="AB526" s="316">
        <v>0</v>
      </c>
      <c r="AC526" s="316">
        <v>0</v>
      </c>
      <c r="AD526" s="195" t="s">
        <v>1188</v>
      </c>
      <c r="AE526" s="195"/>
      <c r="AF526" s="195">
        <v>0</v>
      </c>
      <c r="AG526" s="195">
        <v>0</v>
      </c>
    </row>
    <row r="527" spans="1:33">
      <c r="A527" s="195" t="s">
        <v>901</v>
      </c>
      <c r="B527" s="195" t="s">
        <v>889</v>
      </c>
      <c r="C527" s="195" t="s">
        <v>902</v>
      </c>
      <c r="D527" s="195" t="s">
        <v>1189</v>
      </c>
      <c r="E527" s="195"/>
      <c r="F527" s="195" t="s">
        <v>1190</v>
      </c>
      <c r="G527" s="195"/>
      <c r="H527" s="195" t="s">
        <v>904</v>
      </c>
      <c r="I527" s="195">
        <v>190000</v>
      </c>
      <c r="J527" s="195">
        <v>-11400</v>
      </c>
      <c r="K527" s="195">
        <v>0</v>
      </c>
      <c r="L527" s="195">
        <v>178600</v>
      </c>
      <c r="M527" s="195">
        <v>173880</v>
      </c>
      <c r="N527" s="195">
        <v>0</v>
      </c>
      <c r="O527" s="195">
        <v>173880</v>
      </c>
      <c r="P527" s="195">
        <v>4720</v>
      </c>
      <c r="Q527" s="316">
        <v>2.64</v>
      </c>
      <c r="R527" s="195"/>
      <c r="S527" s="316">
        <v>-6</v>
      </c>
      <c r="T527" s="195" t="s">
        <v>889</v>
      </c>
      <c r="U527" s="195" t="s">
        <v>1166</v>
      </c>
      <c r="V527" s="195">
        <v>173880</v>
      </c>
      <c r="W527" s="195">
        <v>0</v>
      </c>
      <c r="X527" s="195">
        <v>0</v>
      </c>
      <c r="Y527" s="195"/>
      <c r="Z527" s="195">
        <v>0</v>
      </c>
      <c r="AA527" s="195">
        <v>0</v>
      </c>
      <c r="AB527" s="316">
        <v>0</v>
      </c>
      <c r="AC527" s="316">
        <v>0</v>
      </c>
      <c r="AD527" s="195" t="s">
        <v>1191</v>
      </c>
      <c r="AE527" s="195"/>
      <c r="AF527" s="195">
        <v>0</v>
      </c>
      <c r="AG527" s="195">
        <v>0</v>
      </c>
    </row>
    <row r="528" spans="1:33">
      <c r="A528" s="195" t="s">
        <v>901</v>
      </c>
      <c r="B528" s="195" t="s">
        <v>889</v>
      </c>
      <c r="C528" s="195" t="s">
        <v>902</v>
      </c>
      <c r="D528" s="195" t="s">
        <v>1192</v>
      </c>
      <c r="E528" s="195"/>
      <c r="F528" s="195" t="s">
        <v>1193</v>
      </c>
      <c r="G528" s="195"/>
      <c r="H528" s="195" t="s">
        <v>904</v>
      </c>
      <c r="I528" s="195">
        <v>60000</v>
      </c>
      <c r="J528" s="195">
        <v>-3600</v>
      </c>
      <c r="K528" s="195">
        <v>0</v>
      </c>
      <c r="L528" s="195">
        <v>56400</v>
      </c>
      <c r="M528" s="195">
        <v>42000</v>
      </c>
      <c r="N528" s="195">
        <v>0</v>
      </c>
      <c r="O528" s="195">
        <v>42000</v>
      </c>
      <c r="P528" s="195">
        <v>14400</v>
      </c>
      <c r="Q528" s="316">
        <v>25.53</v>
      </c>
      <c r="R528" s="195" t="s">
        <v>907</v>
      </c>
      <c r="S528" s="316">
        <v>-6</v>
      </c>
      <c r="T528" s="195" t="s">
        <v>889</v>
      </c>
      <c r="U528" s="195" t="s">
        <v>1166</v>
      </c>
      <c r="V528" s="195">
        <v>42000</v>
      </c>
      <c r="W528" s="195">
        <v>0</v>
      </c>
      <c r="X528" s="195">
        <v>0</v>
      </c>
      <c r="Y528" s="195"/>
      <c r="Z528" s="195">
        <v>0</v>
      </c>
      <c r="AA528" s="195">
        <v>0</v>
      </c>
      <c r="AB528" s="316">
        <v>0</v>
      </c>
      <c r="AC528" s="316">
        <v>0</v>
      </c>
      <c r="AD528" s="195" t="s">
        <v>1194</v>
      </c>
      <c r="AE528" s="195"/>
      <c r="AF528" s="195">
        <v>0</v>
      </c>
      <c r="AG528" s="195">
        <v>0</v>
      </c>
    </row>
    <row r="529" spans="1:33">
      <c r="A529" s="195" t="s">
        <v>901</v>
      </c>
      <c r="B529" s="195" t="s">
        <v>889</v>
      </c>
      <c r="C529" s="195" t="s">
        <v>902</v>
      </c>
      <c r="D529" s="195" t="s">
        <v>1195</v>
      </c>
      <c r="E529" s="195"/>
      <c r="F529" s="195" t="s">
        <v>1196</v>
      </c>
      <c r="G529" s="195"/>
      <c r="H529" s="195" t="s">
        <v>904</v>
      </c>
      <c r="I529" s="195">
        <v>100000</v>
      </c>
      <c r="J529" s="195">
        <v>-100000</v>
      </c>
      <c r="K529" s="195">
        <v>0</v>
      </c>
      <c r="L529" s="195">
        <v>0</v>
      </c>
      <c r="M529" s="195">
        <v>0</v>
      </c>
      <c r="N529" s="195">
        <v>0</v>
      </c>
      <c r="O529" s="195">
        <v>0</v>
      </c>
      <c r="P529" s="195">
        <v>0</v>
      </c>
      <c r="Q529" s="316">
        <v>0</v>
      </c>
      <c r="R529" s="195"/>
      <c r="S529" s="316">
        <v>-100</v>
      </c>
      <c r="T529" s="195" t="s">
        <v>889</v>
      </c>
      <c r="U529" s="195" t="s">
        <v>1166</v>
      </c>
      <c r="V529" s="195">
        <v>0</v>
      </c>
      <c r="W529" s="195">
        <v>0</v>
      </c>
      <c r="X529" s="195">
        <v>0</v>
      </c>
      <c r="Y529" s="195"/>
      <c r="Z529" s="195">
        <v>0</v>
      </c>
      <c r="AA529" s="195">
        <v>0</v>
      </c>
      <c r="AB529" s="316">
        <v>0</v>
      </c>
      <c r="AC529" s="316">
        <v>0</v>
      </c>
      <c r="AD529" s="195" t="s">
        <v>1197</v>
      </c>
      <c r="AE529" s="195"/>
      <c r="AF529" s="195">
        <v>0</v>
      </c>
      <c r="AG529" s="195">
        <v>0</v>
      </c>
    </row>
    <row r="530" spans="1:33">
      <c r="A530" s="195" t="s">
        <v>901</v>
      </c>
      <c r="B530" s="195" t="s">
        <v>889</v>
      </c>
      <c r="C530" s="195" t="s">
        <v>902</v>
      </c>
      <c r="D530" s="195" t="s">
        <v>1198</v>
      </c>
      <c r="E530" s="195"/>
      <c r="F530" s="195" t="s">
        <v>1199</v>
      </c>
      <c r="G530" s="195"/>
      <c r="H530" s="195" t="s">
        <v>904</v>
      </c>
      <c r="I530" s="195">
        <v>65000</v>
      </c>
      <c r="J530" s="195">
        <v>-3900</v>
      </c>
      <c r="K530" s="195">
        <v>0</v>
      </c>
      <c r="L530" s="195">
        <v>61100</v>
      </c>
      <c r="M530" s="195">
        <v>60800</v>
      </c>
      <c r="N530" s="195">
        <v>0</v>
      </c>
      <c r="O530" s="195">
        <v>60800</v>
      </c>
      <c r="P530" s="195">
        <v>300</v>
      </c>
      <c r="Q530" s="316">
        <v>0.49</v>
      </c>
      <c r="R530" s="195"/>
      <c r="S530" s="316">
        <v>-6</v>
      </c>
      <c r="T530" s="195" t="s">
        <v>889</v>
      </c>
      <c r="U530" s="195" t="s">
        <v>1166</v>
      </c>
      <c r="V530" s="195">
        <v>60800</v>
      </c>
      <c r="W530" s="195">
        <v>0</v>
      </c>
      <c r="X530" s="195">
        <v>0</v>
      </c>
      <c r="Y530" s="195"/>
      <c r="Z530" s="195">
        <v>0</v>
      </c>
      <c r="AA530" s="195">
        <v>0</v>
      </c>
      <c r="AB530" s="316">
        <v>0</v>
      </c>
      <c r="AC530" s="316">
        <v>0</v>
      </c>
      <c r="AD530" s="195" t="s">
        <v>1200</v>
      </c>
      <c r="AE530" s="195"/>
      <c r="AF530" s="195">
        <v>0</v>
      </c>
      <c r="AG530" s="195">
        <v>0</v>
      </c>
    </row>
    <row r="531" spans="1:33">
      <c r="A531" s="195" t="s">
        <v>901</v>
      </c>
      <c r="B531" s="195" t="s">
        <v>889</v>
      </c>
      <c r="C531" s="195" t="s">
        <v>902</v>
      </c>
      <c r="D531" s="195" t="s">
        <v>1201</v>
      </c>
      <c r="E531" s="195"/>
      <c r="F531" s="195" t="s">
        <v>1202</v>
      </c>
      <c r="G531" s="195"/>
      <c r="H531" s="195" t="s">
        <v>904</v>
      </c>
      <c r="I531" s="195">
        <v>75000</v>
      </c>
      <c r="J531" s="195">
        <v>0</v>
      </c>
      <c r="K531" s="195">
        <v>0</v>
      </c>
      <c r="L531" s="195">
        <v>75000</v>
      </c>
      <c r="M531" s="195">
        <v>39800</v>
      </c>
      <c r="N531" s="195">
        <v>0</v>
      </c>
      <c r="O531" s="195">
        <v>39800</v>
      </c>
      <c r="P531" s="195">
        <v>35200</v>
      </c>
      <c r="Q531" s="316">
        <v>46.93</v>
      </c>
      <c r="R531" s="195" t="s">
        <v>907</v>
      </c>
      <c r="S531" s="316">
        <v>0</v>
      </c>
      <c r="T531" s="195" t="s">
        <v>889</v>
      </c>
      <c r="U531" s="195" t="s">
        <v>1166</v>
      </c>
      <c r="V531" s="195">
        <v>39800</v>
      </c>
      <c r="W531" s="195">
        <v>0</v>
      </c>
      <c r="X531" s="195">
        <v>0</v>
      </c>
      <c r="Y531" s="195"/>
      <c r="Z531" s="195">
        <v>0</v>
      </c>
      <c r="AA531" s="195">
        <v>0</v>
      </c>
      <c r="AB531" s="316">
        <v>0</v>
      </c>
      <c r="AC531" s="316">
        <v>0</v>
      </c>
      <c r="AD531" s="195" t="s">
        <v>1203</v>
      </c>
      <c r="AE531" s="195"/>
      <c r="AF531" s="195">
        <v>0</v>
      </c>
      <c r="AG531" s="195">
        <v>0</v>
      </c>
    </row>
    <row r="532" spans="1:33">
      <c r="A532" s="195" t="s">
        <v>1168</v>
      </c>
      <c r="B532" s="195" t="s">
        <v>1169</v>
      </c>
      <c r="C532" s="195" t="s">
        <v>1169</v>
      </c>
      <c r="D532" s="195" t="s">
        <v>1170</v>
      </c>
      <c r="E532" s="195" t="s">
        <v>1171</v>
      </c>
      <c r="F532" s="195" t="s">
        <v>1204</v>
      </c>
      <c r="G532" s="195"/>
      <c r="H532" s="195"/>
      <c r="I532" s="195">
        <v>0</v>
      </c>
      <c r="J532" s="195">
        <v>0</v>
      </c>
      <c r="K532" s="195">
        <v>0</v>
      </c>
      <c r="L532" s="195">
        <v>0</v>
      </c>
      <c r="M532" s="195">
        <v>0</v>
      </c>
      <c r="N532" s="195">
        <v>0</v>
      </c>
      <c r="O532" s="195">
        <v>0</v>
      </c>
      <c r="P532" s="195">
        <v>0</v>
      </c>
      <c r="Q532" s="316">
        <v>0</v>
      </c>
      <c r="R532" s="195"/>
      <c r="S532" s="316">
        <v>0</v>
      </c>
      <c r="T532" s="195" t="s">
        <v>889</v>
      </c>
      <c r="U532" s="195" t="s">
        <v>1166</v>
      </c>
      <c r="V532" s="195">
        <v>0</v>
      </c>
      <c r="W532" s="195">
        <v>0</v>
      </c>
      <c r="X532" s="195">
        <v>0</v>
      </c>
      <c r="Y532" s="195"/>
      <c r="Z532" s="195">
        <v>0</v>
      </c>
      <c r="AA532" s="195">
        <v>0</v>
      </c>
      <c r="AB532" s="316">
        <v>0</v>
      </c>
      <c r="AC532" s="316">
        <v>0</v>
      </c>
      <c r="AD532" s="195" t="s">
        <v>1205</v>
      </c>
      <c r="AE532" s="195"/>
      <c r="AF532" s="195">
        <v>0</v>
      </c>
      <c r="AG532" s="195">
        <v>0</v>
      </c>
    </row>
    <row r="533" spans="1:33">
      <c r="A533" s="195" t="s">
        <v>901</v>
      </c>
      <c r="B533" s="195"/>
      <c r="C533" s="195"/>
      <c r="D533" s="195"/>
      <c r="E533" s="195"/>
      <c r="F533" s="195"/>
      <c r="G533" s="195"/>
      <c r="H533" s="195"/>
      <c r="I533" s="195"/>
      <c r="J533" s="195"/>
      <c r="K533" s="195"/>
      <c r="L533" s="195"/>
      <c r="M533" s="195"/>
      <c r="N533" s="195"/>
      <c r="O533" s="195"/>
      <c r="P533" s="195"/>
      <c r="Q533" s="316"/>
      <c r="R533" s="195"/>
      <c r="S533" s="316"/>
      <c r="T533" s="195" t="s">
        <v>889</v>
      </c>
      <c r="U533" s="195"/>
      <c r="V533" s="195"/>
      <c r="W533" s="195"/>
      <c r="X533" s="195"/>
      <c r="Y533" s="195"/>
      <c r="Z533" s="195"/>
      <c r="AA533" s="195"/>
      <c r="AB533" s="316"/>
      <c r="AC533" s="316"/>
      <c r="AD533" s="195"/>
      <c r="AE533" s="195"/>
      <c r="AF533" s="195"/>
      <c r="AG533" s="195"/>
    </row>
    <row r="534" spans="1:33">
      <c r="A534" s="195" t="s">
        <v>901</v>
      </c>
      <c r="B534" s="195"/>
      <c r="C534" s="195"/>
      <c r="D534" s="195"/>
      <c r="E534" s="195"/>
      <c r="F534" s="195"/>
      <c r="G534" s="195"/>
      <c r="H534" s="195"/>
      <c r="I534" s="195"/>
      <c r="J534" s="195"/>
      <c r="K534" s="195"/>
      <c r="L534" s="195"/>
      <c r="M534" s="195"/>
      <c r="N534" s="195"/>
      <c r="O534" s="195"/>
      <c r="P534" s="195"/>
      <c r="Q534" s="316"/>
      <c r="R534" s="195"/>
      <c r="S534" s="316"/>
      <c r="T534" s="195" t="s">
        <v>889</v>
      </c>
      <c r="U534" s="195"/>
      <c r="V534" s="195"/>
      <c r="W534" s="195"/>
      <c r="X534" s="195"/>
      <c r="Y534" s="195"/>
      <c r="Z534" s="195"/>
      <c r="AA534" s="195"/>
      <c r="AB534" s="316"/>
      <c r="AC534" s="316"/>
      <c r="AD534" s="195"/>
      <c r="AE534" s="195"/>
      <c r="AF534" s="195"/>
      <c r="AG534" s="195"/>
    </row>
    <row r="535" spans="1:33">
      <c r="A535" s="195" t="s">
        <v>901</v>
      </c>
      <c r="B535" s="195"/>
      <c r="C535" s="195"/>
      <c r="D535" s="195"/>
      <c r="E535" s="195"/>
      <c r="F535" s="195"/>
      <c r="G535" s="195"/>
      <c r="H535" s="195"/>
      <c r="I535" s="195"/>
      <c r="J535" s="195"/>
      <c r="K535" s="195"/>
      <c r="L535" s="195"/>
      <c r="M535" s="195"/>
      <c r="N535" s="195"/>
      <c r="O535" s="195"/>
      <c r="P535" s="195"/>
      <c r="Q535" s="316"/>
      <c r="R535" s="195"/>
      <c r="S535" s="316"/>
      <c r="T535" s="195" t="s">
        <v>889</v>
      </c>
      <c r="U535" s="195"/>
      <c r="V535" s="195"/>
      <c r="W535" s="195"/>
      <c r="X535" s="195"/>
      <c r="Y535" s="195"/>
      <c r="Z535" s="195"/>
      <c r="AA535" s="195"/>
      <c r="AB535" s="316"/>
      <c r="AC535" s="316"/>
      <c r="AD535" s="195"/>
      <c r="AE535" s="195"/>
      <c r="AF535" s="195"/>
      <c r="AG535" s="195"/>
    </row>
    <row r="536" spans="1:33">
      <c r="A536" s="195" t="s">
        <v>901</v>
      </c>
      <c r="B536" s="195"/>
      <c r="C536" s="195"/>
      <c r="D536" s="195"/>
      <c r="E536" s="195"/>
      <c r="F536" s="195"/>
      <c r="G536" s="195"/>
      <c r="H536" s="195"/>
      <c r="I536" s="195"/>
      <c r="J536" s="195"/>
      <c r="K536" s="195"/>
      <c r="L536" s="195"/>
      <c r="M536" s="195"/>
      <c r="N536" s="195"/>
      <c r="O536" s="195"/>
      <c r="P536" s="195"/>
      <c r="Q536" s="316"/>
      <c r="R536" s="195"/>
      <c r="S536" s="316"/>
      <c r="T536" s="195" t="s">
        <v>889</v>
      </c>
      <c r="U536" s="195"/>
      <c r="V536" s="195"/>
      <c r="W536" s="195"/>
      <c r="X536" s="195"/>
      <c r="Y536" s="195"/>
      <c r="Z536" s="195"/>
      <c r="AA536" s="195"/>
      <c r="AB536" s="316"/>
      <c r="AC536" s="316"/>
      <c r="AD536" s="195"/>
      <c r="AE536" s="195"/>
      <c r="AF536" s="195"/>
      <c r="AG536" s="195"/>
    </row>
    <row r="537" spans="1:33">
      <c r="A537" s="195" t="s">
        <v>901</v>
      </c>
      <c r="B537" s="195"/>
      <c r="C537" s="195"/>
      <c r="D537" s="195"/>
      <c r="E537" s="195"/>
      <c r="F537" s="195"/>
      <c r="G537" s="195"/>
      <c r="H537" s="195"/>
      <c r="I537" s="195"/>
      <c r="J537" s="195"/>
      <c r="K537" s="195"/>
      <c r="L537" s="195"/>
      <c r="M537" s="195"/>
      <c r="N537" s="195"/>
      <c r="O537" s="195"/>
      <c r="P537" s="195"/>
      <c r="Q537" s="316"/>
      <c r="R537" s="195"/>
      <c r="S537" s="316"/>
      <c r="T537" s="195" t="s">
        <v>889</v>
      </c>
      <c r="U537" s="195"/>
      <c r="V537" s="195"/>
      <c r="W537" s="195"/>
      <c r="X537" s="195"/>
      <c r="Y537" s="195"/>
      <c r="Z537" s="195"/>
      <c r="AA537" s="195"/>
      <c r="AB537" s="316"/>
      <c r="AC537" s="316"/>
      <c r="AD537" s="195"/>
      <c r="AE537" s="195"/>
      <c r="AF537" s="195"/>
      <c r="AG537" s="195"/>
    </row>
    <row r="538" spans="1:33">
      <c r="A538" s="195" t="s">
        <v>901</v>
      </c>
      <c r="B538" s="195"/>
      <c r="C538" s="195"/>
      <c r="D538" s="195"/>
      <c r="E538" s="195"/>
      <c r="F538" s="195"/>
      <c r="G538" s="195"/>
      <c r="H538" s="195"/>
      <c r="I538" s="195"/>
      <c r="J538" s="195"/>
      <c r="K538" s="195"/>
      <c r="L538" s="195"/>
      <c r="M538" s="195"/>
      <c r="N538" s="195"/>
      <c r="O538" s="195"/>
      <c r="P538" s="195"/>
      <c r="Q538" s="316"/>
      <c r="R538" s="195"/>
      <c r="S538" s="316"/>
      <c r="T538" s="195" t="s">
        <v>889</v>
      </c>
      <c r="U538" s="195"/>
      <c r="V538" s="195"/>
      <c r="W538" s="195"/>
      <c r="X538" s="195"/>
      <c r="Y538" s="195"/>
      <c r="Z538" s="195"/>
      <c r="AA538" s="195"/>
      <c r="AB538" s="316"/>
      <c r="AC538" s="316"/>
      <c r="AD538" s="195"/>
      <c r="AE538" s="195"/>
      <c r="AF538" s="195"/>
      <c r="AG538" s="195"/>
    </row>
    <row r="539" spans="1:33">
      <c r="A539" s="195" t="s">
        <v>901</v>
      </c>
      <c r="B539" s="195"/>
      <c r="C539" s="195"/>
      <c r="D539" s="195"/>
      <c r="E539" s="195"/>
      <c r="F539" s="195"/>
      <c r="G539" s="195"/>
      <c r="H539" s="195"/>
      <c r="I539" s="195"/>
      <c r="J539" s="195"/>
      <c r="K539" s="195"/>
      <c r="L539" s="195"/>
      <c r="M539" s="195"/>
      <c r="N539" s="195"/>
      <c r="O539" s="195"/>
      <c r="P539" s="195"/>
      <c r="Q539" s="316"/>
      <c r="R539" s="195"/>
      <c r="S539" s="316"/>
      <c r="T539" s="195" t="s">
        <v>889</v>
      </c>
      <c r="U539" s="195"/>
      <c r="V539" s="195"/>
      <c r="W539" s="195"/>
      <c r="X539" s="195"/>
      <c r="Y539" s="195"/>
      <c r="Z539" s="195"/>
      <c r="AA539" s="195"/>
      <c r="AB539" s="316"/>
      <c r="AC539" s="316"/>
      <c r="AD539" s="195"/>
      <c r="AE539" s="195"/>
      <c r="AF539" s="195"/>
      <c r="AG539" s="195"/>
    </row>
    <row r="540" spans="1:33">
      <c r="A540" s="195" t="s">
        <v>901</v>
      </c>
      <c r="B540" s="195"/>
      <c r="C540" s="195"/>
      <c r="D540" s="195"/>
      <c r="E540" s="195"/>
      <c r="F540" s="195"/>
      <c r="G540" s="195"/>
      <c r="H540" s="195"/>
      <c r="I540" s="195"/>
      <c r="J540" s="195"/>
      <c r="K540" s="195"/>
      <c r="L540" s="195"/>
      <c r="M540" s="195"/>
      <c r="N540" s="195"/>
      <c r="O540" s="195"/>
      <c r="P540" s="195"/>
      <c r="Q540" s="316"/>
      <c r="R540" s="195"/>
      <c r="S540" s="316"/>
      <c r="T540" s="195" t="s">
        <v>889</v>
      </c>
      <c r="U540" s="195"/>
      <c r="V540" s="195"/>
      <c r="W540" s="195"/>
      <c r="X540" s="195"/>
      <c r="Y540" s="195"/>
      <c r="Z540" s="195"/>
      <c r="AA540" s="195"/>
      <c r="AB540" s="316"/>
      <c r="AC540" s="316"/>
      <c r="AD540" s="195"/>
      <c r="AE540" s="195"/>
      <c r="AF540" s="195"/>
      <c r="AG540" s="195"/>
    </row>
    <row r="541" spans="1:33">
      <c r="A541" s="195" t="s">
        <v>901</v>
      </c>
      <c r="B541" s="195"/>
      <c r="C541" s="195"/>
      <c r="D541" s="195"/>
      <c r="E541" s="195"/>
      <c r="F541" s="195"/>
      <c r="G541" s="195"/>
      <c r="H541" s="195"/>
      <c r="I541" s="195"/>
      <c r="J541" s="195"/>
      <c r="K541" s="195"/>
      <c r="L541" s="195"/>
      <c r="M541" s="195"/>
      <c r="N541" s="195"/>
      <c r="O541" s="195"/>
      <c r="P541" s="195"/>
      <c r="Q541" s="316"/>
      <c r="R541" s="195"/>
      <c r="S541" s="316"/>
      <c r="T541" s="195" t="s">
        <v>889</v>
      </c>
      <c r="U541" s="195"/>
      <c r="V541" s="195"/>
      <c r="W541" s="195"/>
      <c r="X541" s="195"/>
      <c r="Y541" s="195"/>
      <c r="Z541" s="195"/>
      <c r="AA541" s="195"/>
      <c r="AB541" s="316"/>
      <c r="AC541" s="316"/>
      <c r="AD541" s="195"/>
      <c r="AE541" s="195"/>
      <c r="AF541" s="195"/>
      <c r="AG541" s="195"/>
    </row>
    <row r="542" spans="1:33">
      <c r="A542" s="195" t="s">
        <v>901</v>
      </c>
      <c r="B542" s="195"/>
      <c r="C542" s="195"/>
      <c r="D542" s="195"/>
      <c r="E542" s="195"/>
      <c r="F542" s="195"/>
      <c r="G542" s="195"/>
      <c r="H542" s="195"/>
      <c r="I542" s="195"/>
      <c r="J542" s="195"/>
      <c r="K542" s="195"/>
      <c r="L542" s="195"/>
      <c r="M542" s="195"/>
      <c r="N542" s="195"/>
      <c r="O542" s="195"/>
      <c r="P542" s="195"/>
      <c r="Q542" s="316"/>
      <c r="R542" s="195"/>
      <c r="S542" s="316"/>
      <c r="T542" s="195" t="s">
        <v>889</v>
      </c>
      <c r="U542" s="195"/>
      <c r="V542" s="195"/>
      <c r="W542" s="195"/>
      <c r="X542" s="195"/>
      <c r="Y542" s="195"/>
      <c r="Z542" s="195"/>
      <c r="AA542" s="195"/>
      <c r="AB542" s="316"/>
      <c r="AC542" s="316"/>
      <c r="AD542" s="195"/>
      <c r="AE542" s="195"/>
      <c r="AF542" s="195"/>
      <c r="AG542" s="195"/>
    </row>
    <row r="543" spans="1:33">
      <c r="A543" s="195" t="s">
        <v>901</v>
      </c>
      <c r="B543" s="195"/>
      <c r="C543" s="195"/>
      <c r="D543" s="195"/>
      <c r="E543" s="195"/>
      <c r="F543" s="195"/>
      <c r="G543" s="195"/>
      <c r="H543" s="195"/>
      <c r="I543" s="195"/>
      <c r="J543" s="195"/>
      <c r="K543" s="195"/>
      <c r="L543" s="195"/>
      <c r="M543" s="195"/>
      <c r="N543" s="195"/>
      <c r="O543" s="195"/>
      <c r="P543" s="195"/>
      <c r="Q543" s="316"/>
      <c r="R543" s="195"/>
      <c r="S543" s="316"/>
      <c r="T543" s="195" t="s">
        <v>889</v>
      </c>
      <c r="U543" s="195"/>
      <c r="V543" s="195"/>
      <c r="W543" s="195"/>
      <c r="X543" s="195"/>
      <c r="Y543" s="195"/>
      <c r="Z543" s="195"/>
      <c r="AA543" s="195"/>
      <c r="AB543" s="316"/>
      <c r="AC543" s="316"/>
      <c r="AD543" s="195"/>
      <c r="AE543" s="195"/>
      <c r="AF543" s="195"/>
      <c r="AG543" s="195"/>
    </row>
    <row r="544" spans="1:33">
      <c r="A544" s="195" t="s">
        <v>901</v>
      </c>
      <c r="B544" s="195"/>
      <c r="C544" s="195"/>
      <c r="D544" s="195"/>
      <c r="E544" s="195"/>
      <c r="F544" s="195"/>
      <c r="G544" s="195"/>
      <c r="H544" s="195"/>
      <c r="I544" s="195"/>
      <c r="J544" s="195"/>
      <c r="K544" s="195"/>
      <c r="L544" s="195"/>
      <c r="M544" s="195"/>
      <c r="N544" s="195"/>
      <c r="O544" s="195"/>
      <c r="P544" s="195"/>
      <c r="Q544" s="316"/>
      <c r="R544" s="195"/>
      <c r="S544" s="316"/>
      <c r="T544" s="195" t="s">
        <v>889</v>
      </c>
      <c r="U544" s="195"/>
      <c r="V544" s="195"/>
      <c r="W544" s="195"/>
      <c r="X544" s="195"/>
      <c r="Y544" s="195"/>
      <c r="Z544" s="195"/>
      <c r="AA544" s="195"/>
      <c r="AB544" s="316"/>
      <c r="AC544" s="316"/>
      <c r="AD544" s="195"/>
      <c r="AE544" s="195"/>
      <c r="AF544" s="195"/>
      <c r="AG544" s="195"/>
    </row>
    <row r="545" spans="1:33">
      <c r="A545" s="195" t="s">
        <v>901</v>
      </c>
      <c r="B545" s="195"/>
      <c r="C545" s="195"/>
      <c r="D545" s="195"/>
      <c r="E545" s="195"/>
      <c r="F545" s="195"/>
      <c r="G545" s="195"/>
      <c r="H545" s="195"/>
      <c r="I545" s="195"/>
      <c r="J545" s="195"/>
      <c r="K545" s="195"/>
      <c r="L545" s="195"/>
      <c r="M545" s="195"/>
      <c r="N545" s="195"/>
      <c r="O545" s="195"/>
      <c r="P545" s="195"/>
      <c r="Q545" s="316"/>
      <c r="R545" s="195"/>
      <c r="S545" s="316"/>
      <c r="T545" s="195" t="s">
        <v>889</v>
      </c>
      <c r="U545" s="195"/>
      <c r="V545" s="195"/>
      <c r="W545" s="195"/>
      <c r="X545" s="195"/>
      <c r="Y545" s="195"/>
      <c r="Z545" s="195"/>
      <c r="AA545" s="195"/>
      <c r="AB545" s="316"/>
      <c r="AC545" s="316"/>
      <c r="AD545" s="195"/>
      <c r="AE545" s="195"/>
      <c r="AF545" s="195"/>
      <c r="AG545" s="195"/>
    </row>
    <row r="546" spans="1:33">
      <c r="A546" s="195" t="s">
        <v>901</v>
      </c>
      <c r="B546" s="195"/>
      <c r="C546" s="195"/>
      <c r="D546" s="195"/>
      <c r="E546" s="195"/>
      <c r="F546" s="195"/>
      <c r="G546" s="195"/>
      <c r="H546" s="195"/>
      <c r="I546" s="195"/>
      <c r="J546" s="195"/>
      <c r="K546" s="195"/>
      <c r="L546" s="195"/>
      <c r="M546" s="195"/>
      <c r="N546" s="195"/>
      <c r="O546" s="195"/>
      <c r="P546" s="195"/>
      <c r="Q546" s="316"/>
      <c r="R546" s="195"/>
      <c r="S546" s="316"/>
      <c r="T546" s="195" t="s">
        <v>889</v>
      </c>
      <c r="U546" s="195"/>
      <c r="V546" s="195"/>
      <c r="W546" s="195"/>
      <c r="X546" s="195"/>
      <c r="Y546" s="195"/>
      <c r="Z546" s="195"/>
      <c r="AA546" s="195"/>
      <c r="AB546" s="316"/>
      <c r="AC546" s="316"/>
      <c r="AD546" s="195"/>
      <c r="AE546" s="195"/>
      <c r="AF546" s="195"/>
      <c r="AG546" s="195"/>
    </row>
    <row r="547" spans="1:33">
      <c r="A547" s="195" t="s">
        <v>901</v>
      </c>
      <c r="B547" s="195"/>
      <c r="C547" s="195"/>
      <c r="D547" s="195"/>
      <c r="E547" s="195"/>
      <c r="F547" s="195"/>
      <c r="G547" s="195"/>
      <c r="H547" s="195"/>
      <c r="I547" s="195"/>
      <c r="J547" s="195"/>
      <c r="K547" s="195"/>
      <c r="L547" s="195"/>
      <c r="M547" s="195"/>
      <c r="N547" s="195"/>
      <c r="O547" s="195"/>
      <c r="P547" s="195"/>
      <c r="Q547" s="316"/>
      <c r="R547" s="195"/>
      <c r="S547" s="316"/>
      <c r="T547" s="195" t="s">
        <v>889</v>
      </c>
      <c r="U547" s="195"/>
      <c r="V547" s="195"/>
      <c r="W547" s="195"/>
      <c r="X547" s="195"/>
      <c r="Y547" s="195"/>
      <c r="Z547" s="195"/>
      <c r="AA547" s="195"/>
      <c r="AB547" s="316"/>
      <c r="AC547" s="316"/>
      <c r="AD547" s="195"/>
      <c r="AE547" s="195"/>
      <c r="AF547" s="195"/>
      <c r="AG547" s="195"/>
    </row>
    <row r="548" spans="1:33">
      <c r="A548" s="195" t="s">
        <v>901</v>
      </c>
      <c r="B548" s="195"/>
      <c r="C548" s="195"/>
      <c r="D548" s="195"/>
      <c r="E548" s="195"/>
      <c r="F548" s="195"/>
      <c r="G548" s="195"/>
      <c r="H548" s="195"/>
      <c r="I548" s="195"/>
      <c r="J548" s="195"/>
      <c r="K548" s="195"/>
      <c r="L548" s="195"/>
      <c r="M548" s="195"/>
      <c r="N548" s="195"/>
      <c r="O548" s="195"/>
      <c r="P548" s="195"/>
      <c r="Q548" s="316"/>
      <c r="R548" s="195"/>
      <c r="S548" s="316"/>
      <c r="T548" s="195" t="s">
        <v>889</v>
      </c>
      <c r="U548" s="195"/>
      <c r="V548" s="195"/>
      <c r="W548" s="195"/>
      <c r="X548" s="195"/>
      <c r="Y548" s="195"/>
      <c r="Z548" s="195"/>
      <c r="AA548" s="195"/>
      <c r="AB548" s="316"/>
      <c r="AC548" s="316"/>
      <c r="AD548" s="195"/>
      <c r="AE548" s="195"/>
      <c r="AF548" s="195"/>
      <c r="AG548" s="195"/>
    </row>
    <row r="549" spans="1:33">
      <c r="A549" s="195" t="s">
        <v>901</v>
      </c>
      <c r="B549" s="195"/>
      <c r="C549" s="195"/>
      <c r="D549" s="195"/>
      <c r="E549" s="195"/>
      <c r="F549" s="195"/>
      <c r="G549" s="195"/>
      <c r="H549" s="195"/>
      <c r="I549" s="195"/>
      <c r="J549" s="195"/>
      <c r="K549" s="195"/>
      <c r="L549" s="195"/>
      <c r="M549" s="195"/>
      <c r="N549" s="195"/>
      <c r="O549" s="195"/>
      <c r="P549" s="195"/>
      <c r="Q549" s="316"/>
      <c r="R549" s="195"/>
      <c r="S549" s="316"/>
      <c r="T549" s="195" t="s">
        <v>889</v>
      </c>
      <c r="U549" s="195"/>
      <c r="V549" s="195"/>
      <c r="W549" s="195"/>
      <c r="X549" s="195"/>
      <c r="Y549" s="195"/>
      <c r="Z549" s="195"/>
      <c r="AA549" s="195"/>
      <c r="AB549" s="316"/>
      <c r="AC549" s="316"/>
      <c r="AD549" s="195"/>
      <c r="AE549" s="195"/>
      <c r="AF549" s="195"/>
      <c r="AG549" s="195"/>
    </row>
    <row r="550" spans="1:33">
      <c r="A550" s="195" t="s">
        <v>901</v>
      </c>
      <c r="B550" s="195"/>
      <c r="C550" s="195"/>
      <c r="D550" s="195"/>
      <c r="E550" s="195"/>
      <c r="F550" s="195"/>
      <c r="G550" s="195"/>
      <c r="H550" s="195"/>
      <c r="I550" s="195"/>
      <c r="J550" s="195"/>
      <c r="K550" s="195"/>
      <c r="L550" s="195"/>
      <c r="M550" s="195"/>
      <c r="N550" s="195"/>
      <c r="O550" s="195"/>
      <c r="P550" s="195"/>
      <c r="Q550" s="316"/>
      <c r="R550" s="195"/>
      <c r="S550" s="316"/>
      <c r="T550" s="195" t="s">
        <v>889</v>
      </c>
      <c r="U550" s="195"/>
      <c r="V550" s="195"/>
      <c r="W550" s="195"/>
      <c r="X550" s="195"/>
      <c r="Y550" s="195"/>
      <c r="Z550" s="195"/>
      <c r="AA550" s="195"/>
      <c r="AB550" s="316"/>
      <c r="AC550" s="316"/>
      <c r="AD550" s="195"/>
      <c r="AE550" s="195"/>
      <c r="AF550" s="195"/>
      <c r="AG550" s="195"/>
    </row>
    <row r="551" spans="1:33">
      <c r="A551" s="195" t="s">
        <v>901</v>
      </c>
      <c r="B551" s="195"/>
      <c r="C551" s="195"/>
      <c r="D551" s="195"/>
      <c r="E551" s="195"/>
      <c r="F551" s="195"/>
      <c r="G551" s="195"/>
      <c r="H551" s="195"/>
      <c r="I551" s="195"/>
      <c r="J551" s="195"/>
      <c r="K551" s="195"/>
      <c r="L551" s="195"/>
      <c r="M551" s="195"/>
      <c r="N551" s="195"/>
      <c r="O551" s="195"/>
      <c r="P551" s="195"/>
      <c r="Q551" s="316"/>
      <c r="R551" s="195"/>
      <c r="S551" s="316"/>
      <c r="T551" s="195" t="s">
        <v>889</v>
      </c>
      <c r="U551" s="195"/>
      <c r="V551" s="195"/>
      <c r="W551" s="195"/>
      <c r="X551" s="195"/>
      <c r="Y551" s="195"/>
      <c r="Z551" s="195"/>
      <c r="AA551" s="195"/>
      <c r="AB551" s="316"/>
      <c r="AC551" s="316"/>
      <c r="AD551" s="195"/>
      <c r="AE551" s="195"/>
      <c r="AF551" s="195"/>
      <c r="AG551" s="195"/>
    </row>
    <row r="552" spans="1:33">
      <c r="A552" s="195" t="s">
        <v>901</v>
      </c>
      <c r="B552" s="195"/>
      <c r="C552" s="195"/>
      <c r="D552" s="195"/>
      <c r="E552" s="195"/>
      <c r="F552" s="195"/>
      <c r="G552" s="195"/>
      <c r="H552" s="195"/>
      <c r="I552" s="195"/>
      <c r="J552" s="195"/>
      <c r="K552" s="195"/>
      <c r="L552" s="195"/>
      <c r="M552" s="195"/>
      <c r="N552" s="195"/>
      <c r="O552" s="195"/>
      <c r="P552" s="195"/>
      <c r="Q552" s="316"/>
      <c r="R552" s="195"/>
      <c r="S552" s="316"/>
      <c r="T552" s="195" t="s">
        <v>889</v>
      </c>
      <c r="U552" s="195"/>
      <c r="V552" s="195"/>
      <c r="W552" s="195"/>
      <c r="X552" s="195"/>
      <c r="Y552" s="195"/>
      <c r="Z552" s="195"/>
      <c r="AA552" s="195"/>
      <c r="AB552" s="316"/>
      <c r="AC552" s="316"/>
      <c r="AD552" s="195"/>
      <c r="AE552" s="195"/>
      <c r="AF552" s="195"/>
      <c r="AG552" s="195"/>
    </row>
    <row r="553" spans="1:33">
      <c r="A553" s="195" t="s">
        <v>901</v>
      </c>
      <c r="B553" s="195"/>
      <c r="C553" s="195"/>
      <c r="D553" s="195"/>
      <c r="E553" s="195"/>
      <c r="F553" s="195"/>
      <c r="G553" s="195"/>
      <c r="H553" s="195"/>
      <c r="I553" s="195"/>
      <c r="J553" s="195"/>
      <c r="K553" s="195"/>
      <c r="L553" s="195"/>
      <c r="M553" s="195"/>
      <c r="N553" s="195"/>
      <c r="O553" s="195"/>
      <c r="P553" s="195"/>
      <c r="Q553" s="316"/>
      <c r="R553" s="195"/>
      <c r="S553" s="316"/>
      <c r="T553" s="195" t="s">
        <v>889</v>
      </c>
      <c r="U553" s="195"/>
      <c r="V553" s="195"/>
      <c r="W553" s="195"/>
      <c r="X553" s="195"/>
      <c r="Y553" s="195"/>
      <c r="Z553" s="195"/>
      <c r="AA553" s="195"/>
      <c r="AB553" s="316"/>
      <c r="AC553" s="316"/>
      <c r="AD553" s="195"/>
      <c r="AE553" s="195"/>
      <c r="AF553" s="195"/>
      <c r="AG553" s="195"/>
    </row>
    <row r="554" spans="1:33">
      <c r="A554" s="195" t="s">
        <v>901</v>
      </c>
      <c r="B554" s="195"/>
      <c r="C554" s="195"/>
      <c r="D554" s="195"/>
      <c r="E554" s="195"/>
      <c r="F554" s="195"/>
      <c r="G554" s="195"/>
      <c r="H554" s="195"/>
      <c r="I554" s="195"/>
      <c r="J554" s="195"/>
      <c r="K554" s="195"/>
      <c r="L554" s="195"/>
      <c r="M554" s="195"/>
      <c r="N554" s="195"/>
      <c r="O554" s="195"/>
      <c r="P554" s="195"/>
      <c r="Q554" s="316"/>
      <c r="R554" s="195"/>
      <c r="S554" s="316"/>
      <c r="T554" s="195" t="s">
        <v>889</v>
      </c>
      <c r="U554" s="195"/>
      <c r="V554" s="195"/>
      <c r="W554" s="195"/>
      <c r="X554" s="195"/>
      <c r="Y554" s="195"/>
      <c r="Z554" s="195"/>
      <c r="AA554" s="195"/>
      <c r="AB554" s="316"/>
      <c r="AC554" s="316"/>
      <c r="AD554" s="195"/>
      <c r="AE554" s="195"/>
      <c r="AF554" s="195"/>
      <c r="AG554" s="195"/>
    </row>
    <row r="555" spans="1:33">
      <c r="A555" s="195" t="s">
        <v>901</v>
      </c>
      <c r="B555" s="195"/>
      <c r="C555" s="195"/>
      <c r="D555" s="195"/>
      <c r="E555" s="195"/>
      <c r="F555" s="195"/>
      <c r="G555" s="195"/>
      <c r="H555" s="195"/>
      <c r="I555" s="195"/>
      <c r="J555" s="195"/>
      <c r="K555" s="195"/>
      <c r="L555" s="195"/>
      <c r="M555" s="195"/>
      <c r="N555" s="195"/>
      <c r="O555" s="195"/>
      <c r="P555" s="195"/>
      <c r="Q555" s="316"/>
      <c r="R555" s="195"/>
      <c r="S555" s="316"/>
      <c r="T555" s="195" t="s">
        <v>889</v>
      </c>
      <c r="U555" s="195"/>
      <c r="V555" s="195"/>
      <c r="W555" s="195"/>
      <c r="X555" s="195"/>
      <c r="Y555" s="195"/>
      <c r="Z555" s="195"/>
      <c r="AA555" s="195"/>
      <c r="AB555" s="316"/>
      <c r="AC555" s="316"/>
      <c r="AD555" s="195"/>
      <c r="AE555" s="195"/>
      <c r="AF555" s="195"/>
      <c r="AG555" s="195"/>
    </row>
    <row r="556" spans="1:33">
      <c r="A556" s="195" t="s">
        <v>901</v>
      </c>
      <c r="B556" s="195"/>
      <c r="C556" s="195"/>
      <c r="D556" s="195"/>
      <c r="E556" s="195"/>
      <c r="F556" s="195"/>
      <c r="G556" s="195"/>
      <c r="H556" s="195"/>
      <c r="I556" s="195"/>
      <c r="J556" s="195"/>
      <c r="K556" s="195"/>
      <c r="L556" s="195"/>
      <c r="M556" s="195"/>
      <c r="N556" s="195"/>
      <c r="O556" s="195"/>
      <c r="P556" s="195"/>
      <c r="Q556" s="316"/>
      <c r="R556" s="195"/>
      <c r="S556" s="316"/>
      <c r="T556" s="195" t="s">
        <v>889</v>
      </c>
      <c r="U556" s="195"/>
      <c r="V556" s="195"/>
      <c r="W556" s="195"/>
      <c r="X556" s="195"/>
      <c r="Y556" s="195"/>
      <c r="Z556" s="195"/>
      <c r="AA556" s="195"/>
      <c r="AB556" s="316"/>
      <c r="AC556" s="316"/>
      <c r="AD556" s="195"/>
      <c r="AE556" s="195"/>
      <c r="AF556" s="195"/>
      <c r="AG556" s="195"/>
    </row>
    <row r="557" spans="1:33">
      <c r="A557" s="195" t="s">
        <v>901</v>
      </c>
      <c r="B557" s="195"/>
      <c r="C557" s="195"/>
      <c r="D557" s="195"/>
      <c r="E557" s="195"/>
      <c r="F557" s="195"/>
      <c r="G557" s="195"/>
      <c r="H557" s="195"/>
      <c r="I557" s="195"/>
      <c r="J557" s="195"/>
      <c r="K557" s="195"/>
      <c r="L557" s="195"/>
      <c r="M557" s="195"/>
      <c r="N557" s="195"/>
      <c r="O557" s="195"/>
      <c r="P557" s="195"/>
      <c r="Q557" s="316"/>
      <c r="R557" s="195"/>
      <c r="S557" s="316"/>
      <c r="T557" s="195" t="s">
        <v>889</v>
      </c>
      <c r="U557" s="195"/>
      <c r="V557" s="195"/>
      <c r="W557" s="195"/>
      <c r="X557" s="195"/>
      <c r="Y557" s="195"/>
      <c r="Z557" s="195"/>
      <c r="AA557" s="195"/>
      <c r="AB557" s="316"/>
      <c r="AC557" s="316"/>
      <c r="AD557" s="195"/>
      <c r="AE557" s="195"/>
      <c r="AF557" s="195"/>
      <c r="AG557" s="195"/>
    </row>
    <row r="558" spans="1:33">
      <c r="A558" s="195" t="s">
        <v>901</v>
      </c>
      <c r="B558" s="195"/>
      <c r="C558" s="195"/>
      <c r="D558" s="195"/>
      <c r="E558" s="195"/>
      <c r="F558" s="195"/>
      <c r="G558" s="195"/>
      <c r="H558" s="195"/>
      <c r="I558" s="195"/>
      <c r="J558" s="195"/>
      <c r="K558" s="195"/>
      <c r="L558" s="195"/>
      <c r="M558" s="195"/>
      <c r="N558" s="195"/>
      <c r="O558" s="195"/>
      <c r="P558" s="195"/>
      <c r="Q558" s="316"/>
      <c r="R558" s="195"/>
      <c r="S558" s="316"/>
      <c r="T558" s="195" t="s">
        <v>889</v>
      </c>
      <c r="U558" s="195"/>
      <c r="V558" s="195"/>
      <c r="W558" s="195"/>
      <c r="X558" s="195"/>
      <c r="Y558" s="195"/>
      <c r="Z558" s="195"/>
      <c r="AA558" s="195"/>
      <c r="AB558" s="316"/>
      <c r="AC558" s="316"/>
      <c r="AD558" s="195"/>
      <c r="AE558" s="195"/>
      <c r="AF558" s="195"/>
      <c r="AG558" s="195"/>
    </row>
    <row r="559" spans="1:33">
      <c r="A559" s="195" t="s">
        <v>901</v>
      </c>
      <c r="B559" s="195"/>
      <c r="C559" s="195"/>
      <c r="D559" s="195"/>
      <c r="E559" s="195"/>
      <c r="F559" s="195"/>
      <c r="G559" s="195"/>
      <c r="H559" s="195"/>
      <c r="I559" s="195"/>
      <c r="J559" s="195"/>
      <c r="K559" s="195"/>
      <c r="L559" s="195"/>
      <c r="M559" s="195"/>
      <c r="N559" s="195"/>
      <c r="O559" s="195"/>
      <c r="P559" s="195"/>
      <c r="Q559" s="316"/>
      <c r="R559" s="195"/>
      <c r="S559" s="316"/>
      <c r="T559" s="195" t="s">
        <v>889</v>
      </c>
      <c r="U559" s="195"/>
      <c r="V559" s="195"/>
      <c r="W559" s="195"/>
      <c r="X559" s="195"/>
      <c r="Y559" s="195"/>
      <c r="Z559" s="195"/>
      <c r="AA559" s="195"/>
      <c r="AB559" s="316"/>
      <c r="AC559" s="316"/>
      <c r="AD559" s="195"/>
      <c r="AE559" s="195"/>
      <c r="AF559" s="195"/>
      <c r="AG559" s="195"/>
    </row>
    <row r="560" spans="1:33">
      <c r="A560" s="195" t="s">
        <v>901</v>
      </c>
      <c r="B560" s="195"/>
      <c r="C560" s="195"/>
      <c r="D560" s="195"/>
      <c r="E560" s="195"/>
      <c r="F560" s="195"/>
      <c r="G560" s="195"/>
      <c r="H560" s="195"/>
      <c r="I560" s="195"/>
      <c r="J560" s="195"/>
      <c r="K560" s="195"/>
      <c r="L560" s="195"/>
      <c r="M560" s="195"/>
      <c r="N560" s="195"/>
      <c r="O560" s="195"/>
      <c r="P560" s="195"/>
      <c r="Q560" s="316"/>
      <c r="R560" s="195"/>
      <c r="S560" s="316"/>
      <c r="T560" s="195" t="s">
        <v>889</v>
      </c>
      <c r="U560" s="195"/>
      <c r="V560" s="195"/>
      <c r="W560" s="195"/>
      <c r="X560" s="195"/>
      <c r="Y560" s="195"/>
      <c r="Z560" s="195"/>
      <c r="AA560" s="195"/>
      <c r="AB560" s="316"/>
      <c r="AC560" s="316"/>
      <c r="AD560" s="195"/>
      <c r="AE560" s="195"/>
      <c r="AF560" s="195"/>
      <c r="AG560" s="195"/>
    </row>
    <row r="561" spans="1:33">
      <c r="A561" s="195" t="s">
        <v>901</v>
      </c>
      <c r="B561" s="195"/>
      <c r="C561" s="195"/>
      <c r="D561" s="195"/>
      <c r="E561" s="195"/>
      <c r="F561" s="195"/>
      <c r="G561" s="195"/>
      <c r="H561" s="195"/>
      <c r="I561" s="195"/>
      <c r="J561" s="195"/>
      <c r="K561" s="195"/>
      <c r="L561" s="195"/>
      <c r="M561" s="195"/>
      <c r="N561" s="195"/>
      <c r="O561" s="195"/>
      <c r="P561" s="195"/>
      <c r="Q561" s="316"/>
      <c r="R561" s="195"/>
      <c r="S561" s="316"/>
      <c r="T561" s="195" t="s">
        <v>889</v>
      </c>
      <c r="U561" s="195"/>
      <c r="V561" s="195"/>
      <c r="W561" s="195"/>
      <c r="X561" s="195"/>
      <c r="Y561" s="195"/>
      <c r="Z561" s="195"/>
      <c r="AA561" s="195"/>
      <c r="AB561" s="316"/>
      <c r="AC561" s="316"/>
      <c r="AD561" s="195"/>
      <c r="AE561" s="195"/>
      <c r="AF561" s="195"/>
      <c r="AG561" s="195"/>
    </row>
    <row r="562" spans="1:33">
      <c r="A562" s="195" t="s">
        <v>901</v>
      </c>
      <c r="B562" s="195"/>
      <c r="C562" s="195"/>
      <c r="D562" s="195"/>
      <c r="E562" s="195"/>
      <c r="F562" s="195"/>
      <c r="G562" s="195"/>
      <c r="H562" s="195"/>
      <c r="I562" s="195"/>
      <c r="J562" s="195"/>
      <c r="K562" s="195"/>
      <c r="L562" s="195"/>
      <c r="M562" s="195"/>
      <c r="N562" s="195"/>
      <c r="O562" s="195"/>
      <c r="P562" s="195"/>
      <c r="Q562" s="316"/>
      <c r="R562" s="195"/>
      <c r="S562" s="316"/>
      <c r="T562" s="195" t="s">
        <v>889</v>
      </c>
      <c r="U562" s="195"/>
      <c r="V562" s="195"/>
      <c r="W562" s="195"/>
      <c r="X562" s="195"/>
      <c r="Y562" s="195"/>
      <c r="Z562" s="195"/>
      <c r="AA562" s="195"/>
      <c r="AB562" s="316"/>
      <c r="AC562" s="316"/>
      <c r="AD562" s="195"/>
      <c r="AE562" s="195"/>
      <c r="AF562" s="195"/>
      <c r="AG562" s="195"/>
    </row>
    <row r="563" spans="1:33">
      <c r="A563" s="195" t="s">
        <v>901</v>
      </c>
      <c r="B563" s="195"/>
      <c r="C563" s="195"/>
      <c r="D563" s="195"/>
      <c r="E563" s="195"/>
      <c r="F563" s="195"/>
      <c r="G563" s="195"/>
      <c r="H563" s="195"/>
      <c r="I563" s="195"/>
      <c r="J563" s="195"/>
      <c r="K563" s="195"/>
      <c r="L563" s="195"/>
      <c r="M563" s="195"/>
      <c r="N563" s="195"/>
      <c r="O563" s="195"/>
      <c r="P563" s="195"/>
      <c r="Q563" s="316"/>
      <c r="R563" s="195"/>
      <c r="S563" s="316"/>
      <c r="T563" s="195" t="s">
        <v>889</v>
      </c>
      <c r="U563" s="195"/>
      <c r="V563" s="195"/>
      <c r="W563" s="195"/>
      <c r="X563" s="195"/>
      <c r="Y563" s="195"/>
      <c r="Z563" s="195"/>
      <c r="AA563" s="195"/>
      <c r="AB563" s="316"/>
      <c r="AC563" s="316"/>
      <c r="AD563" s="195"/>
      <c r="AE563" s="195"/>
      <c r="AF563" s="195"/>
      <c r="AG563" s="195"/>
    </row>
    <row r="564" spans="1:33">
      <c r="A564" s="195" t="s">
        <v>901</v>
      </c>
      <c r="B564" s="195"/>
      <c r="C564" s="195"/>
      <c r="D564" s="195"/>
      <c r="E564" s="195"/>
      <c r="F564" s="195"/>
      <c r="G564" s="195"/>
      <c r="H564" s="195"/>
      <c r="I564" s="195"/>
      <c r="J564" s="195"/>
      <c r="K564" s="195"/>
      <c r="L564" s="195"/>
      <c r="M564" s="195"/>
      <c r="N564" s="195"/>
      <c r="O564" s="195"/>
      <c r="P564" s="195"/>
      <c r="Q564" s="316"/>
      <c r="R564" s="195"/>
      <c r="S564" s="316"/>
      <c r="T564" s="195" t="s">
        <v>889</v>
      </c>
      <c r="U564" s="195"/>
      <c r="V564" s="195"/>
      <c r="W564" s="195"/>
      <c r="X564" s="195"/>
      <c r="Y564" s="195"/>
      <c r="Z564" s="195"/>
      <c r="AA564" s="195"/>
      <c r="AB564" s="316"/>
      <c r="AC564" s="316"/>
      <c r="AD564" s="195"/>
      <c r="AE564" s="195"/>
      <c r="AF564" s="195"/>
      <c r="AG564" s="195"/>
    </row>
    <row r="565" spans="1:33">
      <c r="A565" s="195" t="s">
        <v>901</v>
      </c>
      <c r="B565" s="195"/>
      <c r="C565" s="195"/>
      <c r="D565" s="195"/>
      <c r="E565" s="195"/>
      <c r="F565" s="195"/>
      <c r="G565" s="195"/>
      <c r="H565" s="195"/>
      <c r="I565" s="195"/>
      <c r="J565" s="195"/>
      <c r="K565" s="195"/>
      <c r="L565" s="195"/>
      <c r="M565" s="195"/>
      <c r="N565" s="195"/>
      <c r="O565" s="195"/>
      <c r="P565" s="195"/>
      <c r="Q565" s="316"/>
      <c r="R565" s="195"/>
      <c r="S565" s="316"/>
      <c r="T565" s="195" t="s">
        <v>889</v>
      </c>
      <c r="U565" s="195"/>
      <c r="V565" s="195"/>
      <c r="W565" s="195"/>
      <c r="X565" s="195"/>
      <c r="Y565" s="195"/>
      <c r="Z565" s="195"/>
      <c r="AA565" s="195"/>
      <c r="AB565" s="316"/>
      <c r="AC565" s="316"/>
      <c r="AD565" s="195"/>
      <c r="AE565" s="195"/>
      <c r="AF565" s="195"/>
      <c r="AG565" s="195"/>
    </row>
    <row r="566" spans="1:33">
      <c r="A566" s="195" t="s">
        <v>901</v>
      </c>
      <c r="B566" s="195"/>
      <c r="C566" s="195"/>
      <c r="D566" s="195"/>
      <c r="E566" s="195"/>
      <c r="F566" s="195"/>
      <c r="G566" s="195"/>
      <c r="H566" s="195"/>
      <c r="I566" s="195"/>
      <c r="J566" s="195"/>
      <c r="K566" s="195"/>
      <c r="L566" s="195"/>
      <c r="M566" s="195"/>
      <c r="N566" s="195"/>
      <c r="O566" s="195"/>
      <c r="P566" s="195"/>
      <c r="Q566" s="316"/>
      <c r="R566" s="195"/>
      <c r="S566" s="316"/>
      <c r="T566" s="195" t="s">
        <v>889</v>
      </c>
      <c r="U566" s="195"/>
      <c r="V566" s="195"/>
      <c r="W566" s="195"/>
      <c r="X566" s="195"/>
      <c r="Y566" s="195"/>
      <c r="Z566" s="195"/>
      <c r="AA566" s="195"/>
      <c r="AB566" s="316"/>
      <c r="AC566" s="316"/>
      <c r="AD566" s="195"/>
      <c r="AE566" s="195"/>
      <c r="AF566" s="195"/>
      <c r="AG566" s="195"/>
    </row>
    <row r="567" spans="1:33">
      <c r="A567" s="195"/>
      <c r="B567" s="195" t="s">
        <v>889</v>
      </c>
      <c r="C567" s="195"/>
      <c r="D567" s="195"/>
      <c r="E567" s="195"/>
      <c r="F567" s="195" t="s">
        <v>1206</v>
      </c>
      <c r="G567" s="195"/>
      <c r="H567" s="195"/>
      <c r="I567" s="195">
        <v>0</v>
      </c>
      <c r="J567" s="195">
        <v>0</v>
      </c>
      <c r="K567" s="195">
        <v>0</v>
      </c>
      <c r="L567" s="195">
        <v>0</v>
      </c>
      <c r="M567" s="195"/>
      <c r="N567" s="195"/>
      <c r="O567" s="195"/>
      <c r="P567" s="195"/>
      <c r="Q567" s="316"/>
      <c r="R567" s="195"/>
      <c r="S567" s="316"/>
      <c r="T567" s="195" t="s">
        <v>889</v>
      </c>
      <c r="U567" s="195"/>
      <c r="V567" s="195">
        <v>0</v>
      </c>
      <c r="W567" s="195">
        <v>0</v>
      </c>
      <c r="X567" s="195"/>
      <c r="Y567" s="195"/>
      <c r="Z567" s="195"/>
      <c r="AA567" s="195"/>
      <c r="AB567" s="316"/>
      <c r="AC567" s="316"/>
      <c r="AD567" s="195"/>
      <c r="AE567" s="195"/>
      <c r="AF567" s="195"/>
      <c r="AG567" s="195"/>
    </row>
    <row r="568" spans="1:33">
      <c r="A568" s="195"/>
      <c r="B568" s="195" t="s">
        <v>889</v>
      </c>
      <c r="C568" s="195"/>
      <c r="D568" s="195"/>
      <c r="E568" s="195"/>
      <c r="F568" s="195" t="s">
        <v>891</v>
      </c>
      <c r="G568" s="195"/>
      <c r="H568" s="195"/>
      <c r="I568" s="195">
        <v>0</v>
      </c>
      <c r="J568" s="195">
        <v>0</v>
      </c>
      <c r="K568" s="195">
        <v>0</v>
      </c>
      <c r="L568" s="195">
        <v>0</v>
      </c>
      <c r="M568" s="195"/>
      <c r="N568" s="195"/>
      <c r="O568" s="195"/>
      <c r="P568" s="195"/>
      <c r="Q568" s="316"/>
      <c r="R568" s="195"/>
      <c r="S568" s="316"/>
      <c r="T568" s="195" t="s">
        <v>889</v>
      </c>
      <c r="U568" s="195"/>
      <c r="V568" s="195">
        <v>0</v>
      </c>
      <c r="W568" s="195">
        <v>0</v>
      </c>
      <c r="X568" s="195"/>
      <c r="Y568" s="195"/>
      <c r="Z568" s="195"/>
      <c r="AA568" s="195"/>
      <c r="AB568" s="316"/>
      <c r="AC568" s="316"/>
      <c r="AD568" s="195"/>
      <c r="AE568" s="195"/>
      <c r="AF568" s="195"/>
      <c r="AG568" s="195"/>
    </row>
    <row r="569" spans="1:33">
      <c r="A569" s="195"/>
      <c r="B569" s="195" t="s">
        <v>889</v>
      </c>
      <c r="C569" s="195"/>
      <c r="D569" s="195"/>
      <c r="E569" s="195"/>
      <c r="F569" s="195"/>
      <c r="G569" s="195"/>
      <c r="H569" s="195"/>
      <c r="I569" s="195">
        <v>0</v>
      </c>
      <c r="J569" s="195">
        <v>0</v>
      </c>
      <c r="K569" s="195">
        <v>0</v>
      </c>
      <c r="L569" s="195">
        <v>0</v>
      </c>
      <c r="M569" s="195"/>
      <c r="N569" s="195"/>
      <c r="O569" s="195"/>
      <c r="P569" s="195"/>
      <c r="Q569" s="316"/>
      <c r="R569" s="195"/>
      <c r="S569" s="316"/>
      <c r="T569" s="195" t="s">
        <v>889</v>
      </c>
      <c r="U569" s="195"/>
      <c r="V569" s="195">
        <v>0</v>
      </c>
      <c r="W569" s="195">
        <v>0</v>
      </c>
      <c r="X569" s="195"/>
      <c r="Y569" s="195"/>
      <c r="Z569" s="195"/>
      <c r="AA569" s="195"/>
      <c r="AB569" s="316"/>
      <c r="AC569" s="316"/>
      <c r="AD569" s="195"/>
      <c r="AE569" s="195"/>
      <c r="AF569" s="195"/>
      <c r="AG569" s="195"/>
    </row>
    <row r="570" spans="1:33">
      <c r="A570" s="195"/>
      <c r="B570" s="195" t="s">
        <v>889</v>
      </c>
      <c r="C570" s="195"/>
      <c r="D570" s="195"/>
      <c r="E570" s="195"/>
      <c r="F570" s="195" t="s">
        <v>66</v>
      </c>
      <c r="G570" s="195"/>
      <c r="H570" s="195"/>
      <c r="I570" s="195">
        <v>0</v>
      </c>
      <c r="J570" s="195">
        <v>0</v>
      </c>
      <c r="K570" s="195">
        <v>0</v>
      </c>
      <c r="L570" s="195">
        <v>0</v>
      </c>
      <c r="M570" s="195"/>
      <c r="N570" s="195"/>
      <c r="O570" s="195"/>
      <c r="P570" s="195"/>
      <c r="Q570" s="316"/>
      <c r="R570" s="195"/>
      <c r="S570" s="316"/>
      <c r="T570" s="195" t="s">
        <v>889</v>
      </c>
      <c r="U570" s="195"/>
      <c r="V570" s="195">
        <v>0</v>
      </c>
      <c r="W570" s="195">
        <v>0</v>
      </c>
      <c r="X570" s="195"/>
      <c r="Y570" s="195"/>
      <c r="Z570" s="195"/>
      <c r="AA570" s="195"/>
      <c r="AB570" s="316"/>
      <c r="AC570" s="316"/>
      <c r="AD570" s="195"/>
      <c r="AE570" s="195"/>
      <c r="AF570" s="195"/>
      <c r="AG570" s="195"/>
    </row>
    <row r="571" spans="1:33">
      <c r="A571" s="195"/>
      <c r="B571" s="195" t="s">
        <v>889</v>
      </c>
      <c r="C571" s="195"/>
      <c r="D571" s="195" t="s">
        <v>890</v>
      </c>
      <c r="E571" s="195"/>
      <c r="F571" s="195" t="s">
        <v>1207</v>
      </c>
      <c r="G571" s="195"/>
      <c r="H571" s="195"/>
      <c r="I571" s="195">
        <v>3300000</v>
      </c>
      <c r="J571" s="195">
        <v>79200</v>
      </c>
      <c r="K571" s="195">
        <v>0</v>
      </c>
      <c r="L571" s="195">
        <v>3379200</v>
      </c>
      <c r="M571" s="195"/>
      <c r="N571" s="195"/>
      <c r="O571" s="195"/>
      <c r="P571" s="195"/>
      <c r="Q571" s="316"/>
      <c r="R571" s="195"/>
      <c r="S571" s="316"/>
      <c r="T571" s="195" t="s">
        <v>889</v>
      </c>
      <c r="U571" s="195"/>
      <c r="V571" s="195">
        <v>3379199</v>
      </c>
      <c r="W571" s="195">
        <v>0</v>
      </c>
      <c r="X571" s="195"/>
      <c r="Y571" s="195"/>
      <c r="Z571" s="195"/>
      <c r="AA571" s="195"/>
      <c r="AB571" s="316"/>
      <c r="AC571" s="316"/>
      <c r="AD571" s="195" t="s">
        <v>895</v>
      </c>
      <c r="AE571" s="195"/>
      <c r="AF571" s="195"/>
      <c r="AG571" s="195"/>
    </row>
    <row r="572" spans="1:33">
      <c r="A572" s="195"/>
      <c r="B572" s="195" t="s">
        <v>889</v>
      </c>
      <c r="C572" s="195"/>
      <c r="D572" s="195" t="s">
        <v>892</v>
      </c>
      <c r="E572" s="195"/>
      <c r="F572" s="195" t="s">
        <v>906</v>
      </c>
      <c r="G572" s="195"/>
      <c r="H572" s="195"/>
      <c r="I572" s="195">
        <v>930000</v>
      </c>
      <c r="J572" s="195">
        <v>-85800</v>
      </c>
      <c r="K572" s="195">
        <v>-13000</v>
      </c>
      <c r="L572" s="195">
        <v>831200</v>
      </c>
      <c r="M572" s="195"/>
      <c r="N572" s="195"/>
      <c r="O572" s="195"/>
      <c r="P572" s="195"/>
      <c r="Q572" s="316"/>
      <c r="R572" s="195"/>
      <c r="S572" s="316"/>
      <c r="T572" s="195" t="s">
        <v>889</v>
      </c>
      <c r="U572" s="195"/>
      <c r="V572" s="195">
        <v>669675</v>
      </c>
      <c r="W572" s="195">
        <v>-13000</v>
      </c>
      <c r="X572" s="195"/>
      <c r="Y572" s="195"/>
      <c r="Z572" s="195"/>
      <c r="AA572" s="195"/>
      <c r="AB572" s="316"/>
      <c r="AC572" s="316"/>
      <c r="AD572" s="195" t="s">
        <v>896</v>
      </c>
      <c r="AE572" s="195"/>
      <c r="AF572" s="195"/>
      <c r="AG572" s="195"/>
    </row>
    <row r="573" spans="1:33">
      <c r="A573" s="195"/>
      <c r="B573" s="195" t="s">
        <v>889</v>
      </c>
      <c r="C573" s="195"/>
      <c r="D573" s="195" t="s">
        <v>893</v>
      </c>
      <c r="E573" s="195"/>
      <c r="F573" s="195" t="s">
        <v>909</v>
      </c>
      <c r="G573" s="195"/>
      <c r="H573" s="195"/>
      <c r="I573" s="195">
        <v>1800000</v>
      </c>
      <c r="J573" s="195">
        <v>131000</v>
      </c>
      <c r="K573" s="195">
        <v>0</v>
      </c>
      <c r="L573" s="195">
        <v>1931000</v>
      </c>
      <c r="M573" s="195"/>
      <c r="N573" s="195"/>
      <c r="O573" s="195"/>
      <c r="P573" s="195"/>
      <c r="Q573" s="316"/>
      <c r="R573" s="195"/>
      <c r="S573" s="316"/>
      <c r="T573" s="195" t="s">
        <v>889</v>
      </c>
      <c r="U573" s="195"/>
      <c r="V573" s="195">
        <v>1915489</v>
      </c>
      <c r="W573" s="195">
        <v>0</v>
      </c>
      <c r="X573" s="195"/>
      <c r="Y573" s="195"/>
      <c r="Z573" s="195"/>
      <c r="AA573" s="195"/>
      <c r="AB573" s="316"/>
      <c r="AC573" s="316"/>
      <c r="AD573" s="195" t="s">
        <v>897</v>
      </c>
      <c r="AE573" s="195"/>
      <c r="AF573" s="195"/>
      <c r="AG573" s="195"/>
    </row>
    <row r="574" spans="1:33">
      <c r="A574" s="195"/>
      <c r="B574" s="195" t="s">
        <v>889</v>
      </c>
      <c r="C574" s="195"/>
      <c r="D574" s="195"/>
      <c r="E574" s="195"/>
      <c r="F574" s="195"/>
      <c r="G574" s="195"/>
      <c r="H574" s="195"/>
      <c r="I574" s="195">
        <v>0</v>
      </c>
      <c r="J574" s="195">
        <v>0</v>
      </c>
      <c r="K574" s="195">
        <v>0</v>
      </c>
      <c r="L574" s="195">
        <v>0</v>
      </c>
      <c r="M574" s="195"/>
      <c r="N574" s="195"/>
      <c r="O574" s="195"/>
      <c r="P574" s="195"/>
      <c r="Q574" s="316"/>
      <c r="R574" s="195"/>
      <c r="S574" s="316"/>
      <c r="T574" s="195" t="s">
        <v>889</v>
      </c>
      <c r="U574" s="195"/>
      <c r="V574" s="195">
        <v>0</v>
      </c>
      <c r="W574" s="195">
        <v>0</v>
      </c>
      <c r="X574" s="195"/>
      <c r="Y574" s="195"/>
      <c r="Z574" s="195"/>
      <c r="AA574" s="195"/>
      <c r="AB574" s="316"/>
      <c r="AC574" s="316"/>
      <c r="AD574" s="195"/>
      <c r="AE574" s="195"/>
      <c r="AF574" s="195"/>
      <c r="AG574" s="195"/>
    </row>
    <row r="575" spans="1:33">
      <c r="A575" s="195"/>
      <c r="B575" s="195" t="s">
        <v>889</v>
      </c>
      <c r="C575" s="195"/>
      <c r="D575" s="195"/>
      <c r="E575" s="195"/>
      <c r="F575" s="195" t="s">
        <v>917</v>
      </c>
      <c r="G575" s="195"/>
      <c r="H575" s="195"/>
      <c r="I575" s="195">
        <v>0</v>
      </c>
      <c r="J575" s="195">
        <v>0</v>
      </c>
      <c r="K575" s="195">
        <v>0</v>
      </c>
      <c r="L575" s="195">
        <v>0</v>
      </c>
      <c r="M575" s="195"/>
      <c r="N575" s="195"/>
      <c r="O575" s="195"/>
      <c r="P575" s="195"/>
      <c r="Q575" s="316"/>
      <c r="R575" s="195"/>
      <c r="S575" s="316"/>
      <c r="T575" s="195" t="s">
        <v>889</v>
      </c>
      <c r="U575" s="195"/>
      <c r="V575" s="195">
        <v>0</v>
      </c>
      <c r="W575" s="195">
        <v>0</v>
      </c>
      <c r="X575" s="195"/>
      <c r="Y575" s="195"/>
      <c r="Z575" s="195"/>
      <c r="AA575" s="195"/>
      <c r="AB575" s="316"/>
      <c r="AC575" s="316"/>
      <c r="AD575" s="195"/>
      <c r="AE575" s="195"/>
      <c r="AF575" s="195"/>
      <c r="AG575" s="195"/>
    </row>
    <row r="576" spans="1:33">
      <c r="A576" s="195"/>
      <c r="B576" s="195" t="s">
        <v>889</v>
      </c>
      <c r="C576" s="195"/>
      <c r="D576" s="195" t="s">
        <v>919</v>
      </c>
      <c r="E576" s="195"/>
      <c r="F576" s="195" t="s">
        <v>1208</v>
      </c>
      <c r="G576" s="195"/>
      <c r="H576" s="195"/>
      <c r="I576" s="195">
        <v>220000</v>
      </c>
      <c r="J576" s="195">
        <v>-13200</v>
      </c>
      <c r="K576" s="195">
        <v>0</v>
      </c>
      <c r="L576" s="195">
        <v>206800</v>
      </c>
      <c r="M576" s="195"/>
      <c r="N576" s="195"/>
      <c r="O576" s="195"/>
      <c r="P576" s="195"/>
      <c r="Q576" s="316"/>
      <c r="R576" s="195"/>
      <c r="S576" s="316"/>
      <c r="T576" s="195" t="s">
        <v>889</v>
      </c>
      <c r="U576" s="195"/>
      <c r="V576" s="195">
        <v>181200</v>
      </c>
      <c r="W576" s="195">
        <v>0</v>
      </c>
      <c r="X576" s="195"/>
      <c r="Y576" s="195"/>
      <c r="Z576" s="195"/>
      <c r="AA576" s="195"/>
      <c r="AB576" s="316"/>
      <c r="AC576" s="316"/>
      <c r="AD576" s="195" t="s">
        <v>905</v>
      </c>
      <c r="AE576" s="195"/>
      <c r="AF576" s="195"/>
      <c r="AG576" s="195"/>
    </row>
    <row r="577" spans="1:33">
      <c r="A577" s="195"/>
      <c r="B577" s="195" t="s">
        <v>889</v>
      </c>
      <c r="C577" s="195"/>
      <c r="D577" s="195" t="s">
        <v>922</v>
      </c>
      <c r="E577" s="195"/>
      <c r="F577" s="195" t="s">
        <v>923</v>
      </c>
      <c r="G577" s="195"/>
      <c r="H577" s="195"/>
      <c r="I577" s="195">
        <v>0</v>
      </c>
      <c r="J577" s="195">
        <v>0</v>
      </c>
      <c r="K577" s="195">
        <v>0</v>
      </c>
      <c r="L577" s="195">
        <v>0</v>
      </c>
      <c r="M577" s="195"/>
      <c r="N577" s="195"/>
      <c r="O577" s="195"/>
      <c r="P577" s="195"/>
      <c r="Q577" s="316"/>
      <c r="R577" s="195"/>
      <c r="S577" s="316"/>
      <c r="T577" s="195" t="s">
        <v>889</v>
      </c>
      <c r="U577" s="195"/>
      <c r="V577" s="195">
        <v>0</v>
      </c>
      <c r="W577" s="195">
        <v>0</v>
      </c>
      <c r="X577" s="195"/>
      <c r="Y577" s="195"/>
      <c r="Z577" s="195"/>
      <c r="AA577" s="195"/>
      <c r="AB577" s="316"/>
      <c r="AC577" s="316"/>
      <c r="AD577" s="195" t="s">
        <v>908</v>
      </c>
      <c r="AE577" s="195"/>
      <c r="AF577" s="195"/>
      <c r="AG577" s="195"/>
    </row>
    <row r="578" spans="1:33">
      <c r="A578" s="195"/>
      <c r="B578" s="195" t="s">
        <v>889</v>
      </c>
      <c r="C578" s="195"/>
      <c r="D578" s="195"/>
      <c r="E578" s="195"/>
      <c r="F578" s="195"/>
      <c r="G578" s="195"/>
      <c r="H578" s="195"/>
      <c r="I578" s="195">
        <v>0</v>
      </c>
      <c r="J578" s="195">
        <v>0</v>
      </c>
      <c r="K578" s="195">
        <v>0</v>
      </c>
      <c r="L578" s="195">
        <v>0</v>
      </c>
      <c r="M578" s="195"/>
      <c r="N578" s="195"/>
      <c r="O578" s="195"/>
      <c r="P578" s="195"/>
      <c r="Q578" s="316"/>
      <c r="R578" s="195"/>
      <c r="S578" s="316"/>
      <c r="T578" s="195" t="s">
        <v>889</v>
      </c>
      <c r="U578" s="195"/>
      <c r="V578" s="195">
        <v>0</v>
      </c>
      <c r="W578" s="195">
        <v>0</v>
      </c>
      <c r="X578" s="195"/>
      <c r="Y578" s="195"/>
      <c r="Z578" s="195"/>
      <c r="AA578" s="195"/>
      <c r="AB578" s="316"/>
      <c r="AC578" s="316"/>
      <c r="AD578" s="195"/>
      <c r="AE578" s="195"/>
      <c r="AF578" s="195"/>
      <c r="AG578" s="195"/>
    </row>
    <row r="579" spans="1:33">
      <c r="A579" s="195"/>
      <c r="B579" s="195" t="s">
        <v>889</v>
      </c>
      <c r="C579" s="195"/>
      <c r="D579" s="195"/>
      <c r="E579" s="195"/>
      <c r="F579" s="195" t="s">
        <v>92</v>
      </c>
      <c r="G579" s="195"/>
      <c r="H579" s="195"/>
      <c r="I579" s="195">
        <v>0</v>
      </c>
      <c r="J579" s="195">
        <v>0</v>
      </c>
      <c r="K579" s="195">
        <v>0</v>
      </c>
      <c r="L579" s="195">
        <v>0</v>
      </c>
      <c r="M579" s="195"/>
      <c r="N579" s="195"/>
      <c r="O579" s="195"/>
      <c r="P579" s="195"/>
      <c r="Q579" s="316"/>
      <c r="R579" s="195"/>
      <c r="S579" s="316"/>
      <c r="T579" s="195" t="s">
        <v>889</v>
      </c>
      <c r="U579" s="195"/>
      <c r="V579" s="195">
        <v>0</v>
      </c>
      <c r="W579" s="195">
        <v>0</v>
      </c>
      <c r="X579" s="195"/>
      <c r="Y579" s="195"/>
      <c r="Z579" s="195"/>
      <c r="AA579" s="195"/>
      <c r="AB579" s="316"/>
      <c r="AC579" s="316"/>
      <c r="AD579" s="195"/>
      <c r="AE579" s="195"/>
      <c r="AF579" s="195"/>
      <c r="AG579" s="195"/>
    </row>
    <row r="580" spans="1:33">
      <c r="A580" s="195"/>
      <c r="B580" s="195" t="s">
        <v>889</v>
      </c>
      <c r="C580" s="195"/>
      <c r="D580" s="195" t="s">
        <v>930</v>
      </c>
      <c r="E580" s="195"/>
      <c r="F580" s="195" t="s">
        <v>931</v>
      </c>
      <c r="G580" s="195"/>
      <c r="H580" s="195"/>
      <c r="I580" s="195">
        <v>380000</v>
      </c>
      <c r="J580" s="195">
        <v>-22800</v>
      </c>
      <c r="K580" s="195">
        <v>0</v>
      </c>
      <c r="L580" s="195">
        <v>357200</v>
      </c>
      <c r="M580" s="195"/>
      <c r="N580" s="195"/>
      <c r="O580" s="195"/>
      <c r="P580" s="195"/>
      <c r="Q580" s="316"/>
      <c r="R580" s="195"/>
      <c r="S580" s="316"/>
      <c r="T580" s="195" t="s">
        <v>889</v>
      </c>
      <c r="U580" s="195"/>
      <c r="V580" s="195">
        <v>332285</v>
      </c>
      <c r="W580" s="195">
        <v>0</v>
      </c>
      <c r="X580" s="195"/>
      <c r="Y580" s="195"/>
      <c r="Z580" s="195"/>
      <c r="AA580" s="195"/>
      <c r="AB580" s="316"/>
      <c r="AC580" s="316"/>
      <c r="AD580" s="195" t="s">
        <v>916</v>
      </c>
      <c r="AE580" s="195"/>
      <c r="AF580" s="195"/>
      <c r="AG580" s="195"/>
    </row>
    <row r="581" spans="1:33">
      <c r="A581" s="195"/>
      <c r="B581" s="195" t="s">
        <v>889</v>
      </c>
      <c r="C581" s="195"/>
      <c r="D581" s="195" t="s">
        <v>933</v>
      </c>
      <c r="E581" s="195"/>
      <c r="F581" s="195" t="s">
        <v>1209</v>
      </c>
      <c r="G581" s="195"/>
      <c r="H581" s="195"/>
      <c r="I581" s="195">
        <v>600000</v>
      </c>
      <c r="J581" s="195">
        <v>-36000</v>
      </c>
      <c r="K581" s="195">
        <v>0</v>
      </c>
      <c r="L581" s="195">
        <v>564000</v>
      </c>
      <c r="M581" s="195"/>
      <c r="N581" s="195"/>
      <c r="O581" s="195"/>
      <c r="P581" s="195"/>
      <c r="Q581" s="316"/>
      <c r="R581" s="195"/>
      <c r="S581" s="316"/>
      <c r="T581" s="195" t="s">
        <v>889</v>
      </c>
      <c r="U581" s="195"/>
      <c r="V581" s="195">
        <v>517049</v>
      </c>
      <c r="W581" s="195">
        <v>0</v>
      </c>
      <c r="X581" s="195"/>
      <c r="Y581" s="195"/>
      <c r="Z581" s="195"/>
      <c r="AA581" s="195"/>
      <c r="AB581" s="316"/>
      <c r="AC581" s="316"/>
      <c r="AD581" s="195" t="s">
        <v>918</v>
      </c>
      <c r="AE581" s="195"/>
      <c r="AF581" s="195"/>
      <c r="AG581" s="195"/>
    </row>
    <row r="582" spans="1:33">
      <c r="A582" s="195"/>
      <c r="B582" s="195" t="s">
        <v>889</v>
      </c>
      <c r="C582" s="195"/>
      <c r="D582" s="195" t="s">
        <v>936</v>
      </c>
      <c r="E582" s="195"/>
      <c r="F582" s="195" t="s">
        <v>937</v>
      </c>
      <c r="G582" s="195"/>
      <c r="H582" s="195"/>
      <c r="I582" s="195">
        <v>150000</v>
      </c>
      <c r="J582" s="195">
        <v>-17000</v>
      </c>
      <c r="K582" s="195">
        <v>0</v>
      </c>
      <c r="L582" s="195">
        <v>133000</v>
      </c>
      <c r="M582" s="195"/>
      <c r="N582" s="195"/>
      <c r="O582" s="195"/>
      <c r="P582" s="195"/>
      <c r="Q582" s="316"/>
      <c r="R582" s="195"/>
      <c r="S582" s="316"/>
      <c r="T582" s="195" t="s">
        <v>889</v>
      </c>
      <c r="U582" s="195"/>
      <c r="V582" s="195">
        <v>132997</v>
      </c>
      <c r="W582" s="195">
        <v>0</v>
      </c>
      <c r="X582" s="195"/>
      <c r="Y582" s="195"/>
      <c r="Z582" s="195"/>
      <c r="AA582" s="195"/>
      <c r="AB582" s="316"/>
      <c r="AC582" s="316"/>
      <c r="AD582" s="195" t="s">
        <v>921</v>
      </c>
      <c r="AE582" s="195"/>
      <c r="AF582" s="195"/>
      <c r="AG582" s="195"/>
    </row>
    <row r="583" spans="1:33">
      <c r="A583" s="195"/>
      <c r="B583" s="195" t="s">
        <v>889</v>
      </c>
      <c r="C583" s="195"/>
      <c r="D583" s="195" t="s">
        <v>939</v>
      </c>
      <c r="E583" s="195"/>
      <c r="F583" s="195" t="s">
        <v>940</v>
      </c>
      <c r="G583" s="195"/>
      <c r="H583" s="195"/>
      <c r="I583" s="195">
        <v>0</v>
      </c>
      <c r="J583" s="195">
        <v>0</v>
      </c>
      <c r="K583" s="195">
        <v>0</v>
      </c>
      <c r="L583" s="195">
        <v>0</v>
      </c>
      <c r="M583" s="195"/>
      <c r="N583" s="195"/>
      <c r="O583" s="195"/>
      <c r="P583" s="195"/>
      <c r="Q583" s="316"/>
      <c r="R583" s="195"/>
      <c r="S583" s="316"/>
      <c r="T583" s="195" t="s">
        <v>889</v>
      </c>
      <c r="U583" s="195"/>
      <c r="V583" s="195">
        <v>0</v>
      </c>
      <c r="W583" s="195">
        <v>0</v>
      </c>
      <c r="X583" s="195"/>
      <c r="Y583" s="195"/>
      <c r="Z583" s="195"/>
      <c r="AA583" s="195"/>
      <c r="AB583" s="316"/>
      <c r="AC583" s="316"/>
      <c r="AD583" s="195" t="s">
        <v>924</v>
      </c>
      <c r="AE583" s="195"/>
      <c r="AF583" s="195"/>
      <c r="AG583" s="195"/>
    </row>
    <row r="584" spans="1:33">
      <c r="A584" s="195"/>
      <c r="B584" s="195" t="s">
        <v>889</v>
      </c>
      <c r="C584" s="195"/>
      <c r="D584" s="195" t="s">
        <v>942</v>
      </c>
      <c r="E584" s="195"/>
      <c r="F584" s="195" t="s">
        <v>1210</v>
      </c>
      <c r="G584" s="195"/>
      <c r="H584" s="195"/>
      <c r="I584" s="195">
        <v>50000</v>
      </c>
      <c r="J584" s="195">
        <v>-3000</v>
      </c>
      <c r="K584" s="195">
        <v>0</v>
      </c>
      <c r="L584" s="195">
        <v>47000</v>
      </c>
      <c r="M584" s="195"/>
      <c r="N584" s="195"/>
      <c r="O584" s="195"/>
      <c r="P584" s="195"/>
      <c r="Q584" s="316"/>
      <c r="R584" s="195"/>
      <c r="S584" s="316"/>
      <c r="T584" s="195" t="s">
        <v>889</v>
      </c>
      <c r="U584" s="195"/>
      <c r="V584" s="195">
        <v>29716</v>
      </c>
      <c r="W584" s="195">
        <v>0</v>
      </c>
      <c r="X584" s="195"/>
      <c r="Y584" s="195"/>
      <c r="Z584" s="195"/>
      <c r="AA584" s="195"/>
      <c r="AB584" s="316"/>
      <c r="AC584" s="316"/>
      <c r="AD584" s="195" t="s">
        <v>927</v>
      </c>
      <c r="AE584" s="195"/>
      <c r="AF584" s="195"/>
      <c r="AG584" s="195"/>
    </row>
    <row r="585" spans="1:33">
      <c r="A585" s="195"/>
      <c r="B585" s="195" t="s">
        <v>889</v>
      </c>
      <c r="C585" s="195"/>
      <c r="D585" s="195" t="s">
        <v>947</v>
      </c>
      <c r="E585" s="195"/>
      <c r="F585" s="195" t="s">
        <v>948</v>
      </c>
      <c r="G585" s="195"/>
      <c r="H585" s="195"/>
      <c r="I585" s="195">
        <v>0</v>
      </c>
      <c r="J585" s="195">
        <v>0</v>
      </c>
      <c r="K585" s="195">
        <v>0</v>
      </c>
      <c r="L585" s="195">
        <v>0</v>
      </c>
      <c r="M585" s="195"/>
      <c r="N585" s="195"/>
      <c r="O585" s="195"/>
      <c r="P585" s="195"/>
      <c r="Q585" s="316"/>
      <c r="R585" s="195"/>
      <c r="S585" s="316"/>
      <c r="T585" s="195" t="s">
        <v>889</v>
      </c>
      <c r="U585" s="195"/>
      <c r="V585" s="195">
        <v>0</v>
      </c>
      <c r="W585" s="195">
        <v>0</v>
      </c>
      <c r="X585" s="195"/>
      <c r="Y585" s="195"/>
      <c r="Z585" s="195"/>
      <c r="AA585" s="195"/>
      <c r="AB585" s="316"/>
      <c r="AC585" s="316"/>
      <c r="AD585" s="195" t="s">
        <v>928</v>
      </c>
      <c r="AE585" s="195"/>
      <c r="AF585" s="195"/>
      <c r="AG585" s="195"/>
    </row>
    <row r="586" spans="1:33">
      <c r="A586" s="195"/>
      <c r="B586" s="195" t="s">
        <v>889</v>
      </c>
      <c r="C586" s="195"/>
      <c r="D586" s="195"/>
      <c r="E586" s="195"/>
      <c r="F586" s="195"/>
      <c r="G586" s="195"/>
      <c r="H586" s="195"/>
      <c r="I586" s="195">
        <v>0</v>
      </c>
      <c r="J586" s="195">
        <v>0</v>
      </c>
      <c r="K586" s="195">
        <v>0</v>
      </c>
      <c r="L586" s="195">
        <v>0</v>
      </c>
      <c r="M586" s="195"/>
      <c r="N586" s="195"/>
      <c r="O586" s="195"/>
      <c r="P586" s="195"/>
      <c r="Q586" s="316"/>
      <c r="R586" s="195"/>
      <c r="S586" s="316"/>
      <c r="T586" s="195" t="s">
        <v>889</v>
      </c>
      <c r="U586" s="195"/>
      <c r="V586" s="195">
        <v>0</v>
      </c>
      <c r="W586" s="195">
        <v>0</v>
      </c>
      <c r="X586" s="195"/>
      <c r="Y586" s="195"/>
      <c r="Z586" s="195"/>
      <c r="AA586" s="195"/>
      <c r="AB586" s="316"/>
      <c r="AC586" s="316"/>
      <c r="AD586" s="195"/>
      <c r="AE586" s="195"/>
      <c r="AF586" s="195"/>
      <c r="AG586" s="195"/>
    </row>
    <row r="587" spans="1:33">
      <c r="A587" s="195"/>
      <c r="B587" s="195" t="s">
        <v>889</v>
      </c>
      <c r="C587" s="195"/>
      <c r="D587" s="195"/>
      <c r="E587" s="195"/>
      <c r="F587" s="195" t="s">
        <v>68</v>
      </c>
      <c r="G587" s="195"/>
      <c r="H587" s="195"/>
      <c r="I587" s="195">
        <v>0</v>
      </c>
      <c r="J587" s="195">
        <v>0</v>
      </c>
      <c r="K587" s="195">
        <v>0</v>
      </c>
      <c r="L587" s="195">
        <v>0</v>
      </c>
      <c r="M587" s="195"/>
      <c r="N587" s="195"/>
      <c r="O587" s="195"/>
      <c r="P587" s="195"/>
      <c r="Q587" s="316"/>
      <c r="R587" s="195"/>
      <c r="S587" s="316"/>
      <c r="T587" s="195" t="s">
        <v>889</v>
      </c>
      <c r="U587" s="195"/>
      <c r="V587" s="195">
        <v>0</v>
      </c>
      <c r="W587" s="195">
        <v>0</v>
      </c>
      <c r="X587" s="195"/>
      <c r="Y587" s="195"/>
      <c r="Z587" s="195"/>
      <c r="AA587" s="195"/>
      <c r="AB587" s="316"/>
      <c r="AC587" s="316"/>
      <c r="AD587" s="195"/>
      <c r="AE587" s="195"/>
      <c r="AF587" s="195"/>
      <c r="AG587" s="195"/>
    </row>
    <row r="588" spans="1:33">
      <c r="A588" s="195"/>
      <c r="B588" s="195" t="s">
        <v>889</v>
      </c>
      <c r="C588" s="195"/>
      <c r="D588" s="195" t="s">
        <v>955</v>
      </c>
      <c r="E588" s="195"/>
      <c r="F588" s="195" t="s">
        <v>641</v>
      </c>
      <c r="G588" s="195"/>
      <c r="H588" s="195"/>
      <c r="I588" s="195">
        <v>250000</v>
      </c>
      <c r="J588" s="195">
        <v>-15000</v>
      </c>
      <c r="K588" s="195">
        <v>0</v>
      </c>
      <c r="L588" s="195">
        <v>235000</v>
      </c>
      <c r="M588" s="195"/>
      <c r="N588" s="195"/>
      <c r="O588" s="195"/>
      <c r="P588" s="195"/>
      <c r="Q588" s="316"/>
      <c r="R588" s="195"/>
      <c r="S588" s="316"/>
      <c r="T588" s="195" t="s">
        <v>889</v>
      </c>
      <c r="U588" s="195"/>
      <c r="V588" s="195">
        <v>202707</v>
      </c>
      <c r="W588" s="195">
        <v>0</v>
      </c>
      <c r="X588" s="195"/>
      <c r="Y588" s="195"/>
      <c r="Z588" s="195"/>
      <c r="AA588" s="195"/>
      <c r="AB588" s="316"/>
      <c r="AC588" s="316"/>
      <c r="AD588" s="195" t="s">
        <v>935</v>
      </c>
      <c r="AE588" s="195"/>
      <c r="AF588" s="195"/>
      <c r="AG588" s="195"/>
    </row>
    <row r="589" spans="1:33">
      <c r="A589" s="195"/>
      <c r="B589" s="195" t="s">
        <v>889</v>
      </c>
      <c r="C589" s="195"/>
      <c r="D589" s="195" t="s">
        <v>958</v>
      </c>
      <c r="E589" s="195"/>
      <c r="F589" s="195" t="s">
        <v>1211</v>
      </c>
      <c r="G589" s="195"/>
      <c r="H589" s="195"/>
      <c r="I589" s="195">
        <v>50000</v>
      </c>
      <c r="J589" s="195">
        <v>-3000</v>
      </c>
      <c r="K589" s="195">
        <v>0</v>
      </c>
      <c r="L589" s="195">
        <v>47000</v>
      </c>
      <c r="M589" s="195"/>
      <c r="N589" s="195"/>
      <c r="O589" s="195"/>
      <c r="P589" s="195"/>
      <c r="Q589" s="316"/>
      <c r="R589" s="195"/>
      <c r="S589" s="316"/>
      <c r="T589" s="195" t="s">
        <v>889</v>
      </c>
      <c r="U589" s="195"/>
      <c r="V589" s="195">
        <v>46998</v>
      </c>
      <c r="W589" s="195">
        <v>0</v>
      </c>
      <c r="X589" s="195"/>
      <c r="Y589" s="195"/>
      <c r="Z589" s="195"/>
      <c r="AA589" s="195"/>
      <c r="AB589" s="316"/>
      <c r="AC589" s="316"/>
      <c r="AD589" s="195" t="s">
        <v>938</v>
      </c>
      <c r="AE589" s="195"/>
      <c r="AF589" s="195"/>
      <c r="AG589" s="195"/>
    </row>
    <row r="590" spans="1:33">
      <c r="A590" s="195"/>
      <c r="B590" s="195" t="s">
        <v>889</v>
      </c>
      <c r="C590" s="195"/>
      <c r="D590" s="195" t="s">
        <v>961</v>
      </c>
      <c r="E590" s="195"/>
      <c r="F590" s="195" t="s">
        <v>962</v>
      </c>
      <c r="G590" s="195"/>
      <c r="H590" s="195"/>
      <c r="I590" s="195">
        <v>50000</v>
      </c>
      <c r="J590" s="195">
        <v>-3000</v>
      </c>
      <c r="K590" s="195">
        <v>0</v>
      </c>
      <c r="L590" s="195">
        <v>47000</v>
      </c>
      <c r="M590" s="195"/>
      <c r="N590" s="195"/>
      <c r="O590" s="195"/>
      <c r="P590" s="195"/>
      <c r="Q590" s="316"/>
      <c r="R590" s="195"/>
      <c r="S590" s="316"/>
      <c r="T590" s="195" t="s">
        <v>889</v>
      </c>
      <c r="U590" s="195"/>
      <c r="V590" s="195">
        <v>2600</v>
      </c>
      <c r="W590" s="195">
        <v>0</v>
      </c>
      <c r="X590" s="195"/>
      <c r="Y590" s="195"/>
      <c r="Z590" s="195"/>
      <c r="AA590" s="195"/>
      <c r="AB590" s="316"/>
      <c r="AC590" s="316"/>
      <c r="AD590" s="195" t="s">
        <v>941</v>
      </c>
      <c r="AE590" s="195"/>
      <c r="AF590" s="195"/>
      <c r="AG590" s="195"/>
    </row>
    <row r="591" spans="1:33">
      <c r="A591" s="195"/>
      <c r="B591" s="195" t="s">
        <v>889</v>
      </c>
      <c r="C591" s="195"/>
      <c r="D591" s="195" t="s">
        <v>964</v>
      </c>
      <c r="E591" s="195"/>
      <c r="F591" s="195" t="s">
        <v>1212</v>
      </c>
      <c r="G591" s="195"/>
      <c r="H591" s="195"/>
      <c r="I591" s="195">
        <v>50000</v>
      </c>
      <c r="J591" s="195">
        <v>-3000</v>
      </c>
      <c r="K591" s="195">
        <v>0</v>
      </c>
      <c r="L591" s="195">
        <v>47000</v>
      </c>
      <c r="M591" s="195"/>
      <c r="N591" s="195"/>
      <c r="O591" s="195"/>
      <c r="P591" s="195"/>
      <c r="Q591" s="316"/>
      <c r="R591" s="195"/>
      <c r="S591" s="316"/>
      <c r="T591" s="195" t="s">
        <v>889</v>
      </c>
      <c r="U591" s="195"/>
      <c r="V591" s="195">
        <v>40373</v>
      </c>
      <c r="W591" s="195">
        <v>0</v>
      </c>
      <c r="X591" s="195"/>
      <c r="Y591" s="195"/>
      <c r="Z591" s="195"/>
      <c r="AA591" s="195"/>
      <c r="AB591" s="316"/>
      <c r="AC591" s="316"/>
      <c r="AD591" s="195" t="s">
        <v>946</v>
      </c>
      <c r="AE591" s="195"/>
      <c r="AF591" s="195"/>
      <c r="AG591" s="195"/>
    </row>
    <row r="592" spans="1:33">
      <c r="A592" s="195"/>
      <c r="B592" s="195" t="s">
        <v>889</v>
      </c>
      <c r="C592" s="195"/>
      <c r="D592" s="195" t="s">
        <v>967</v>
      </c>
      <c r="E592" s="195"/>
      <c r="F592" s="195" t="s">
        <v>968</v>
      </c>
      <c r="G592" s="195"/>
      <c r="H592" s="195"/>
      <c r="I592" s="195">
        <v>0</v>
      </c>
      <c r="J592" s="195">
        <v>0</v>
      </c>
      <c r="K592" s="195">
        <v>0</v>
      </c>
      <c r="L592" s="195">
        <v>0</v>
      </c>
      <c r="M592" s="195"/>
      <c r="N592" s="195"/>
      <c r="O592" s="195"/>
      <c r="P592" s="195"/>
      <c r="Q592" s="316"/>
      <c r="R592" s="195"/>
      <c r="S592" s="316"/>
      <c r="T592" s="195" t="s">
        <v>889</v>
      </c>
      <c r="U592" s="195"/>
      <c r="V592" s="195">
        <v>0</v>
      </c>
      <c r="W592" s="195">
        <v>0</v>
      </c>
      <c r="X592" s="195"/>
      <c r="Y592" s="195"/>
      <c r="Z592" s="195"/>
      <c r="AA592" s="195"/>
      <c r="AB592" s="316"/>
      <c r="AC592" s="316"/>
      <c r="AD592" s="195" t="s">
        <v>949</v>
      </c>
      <c r="AE592" s="195"/>
      <c r="AF592" s="195"/>
      <c r="AG592" s="195"/>
    </row>
    <row r="593" spans="1:33">
      <c r="A593" s="195"/>
      <c r="B593" s="195" t="s">
        <v>889</v>
      </c>
      <c r="C593" s="195"/>
      <c r="D593" s="195" t="s">
        <v>970</v>
      </c>
      <c r="E593" s="195"/>
      <c r="F593" s="195" t="s">
        <v>971</v>
      </c>
      <c r="G593" s="195"/>
      <c r="H593" s="195"/>
      <c r="I593" s="195">
        <v>0</v>
      </c>
      <c r="J593" s="195">
        <v>0</v>
      </c>
      <c r="K593" s="195">
        <v>0</v>
      </c>
      <c r="L593" s="195">
        <v>0</v>
      </c>
      <c r="M593" s="195"/>
      <c r="N593" s="195"/>
      <c r="O593" s="195"/>
      <c r="P593" s="195"/>
      <c r="Q593" s="316"/>
      <c r="R593" s="195"/>
      <c r="S593" s="316"/>
      <c r="T593" s="195" t="s">
        <v>889</v>
      </c>
      <c r="U593" s="195"/>
      <c r="V593" s="195">
        <v>0</v>
      </c>
      <c r="W593" s="195">
        <v>0</v>
      </c>
      <c r="X593" s="195"/>
      <c r="Y593" s="195"/>
      <c r="Z593" s="195"/>
      <c r="AA593" s="195"/>
      <c r="AB593" s="316"/>
      <c r="AC593" s="316"/>
      <c r="AD593" s="195" t="s">
        <v>952</v>
      </c>
      <c r="AE593" s="195"/>
      <c r="AF593" s="195"/>
      <c r="AG593" s="195"/>
    </row>
    <row r="594" spans="1:33">
      <c r="A594" s="195"/>
      <c r="B594" s="195" t="s">
        <v>889</v>
      </c>
      <c r="C594" s="195"/>
      <c r="D594" s="195"/>
      <c r="E594" s="195"/>
      <c r="F594" s="195"/>
      <c r="G594" s="195"/>
      <c r="H594" s="195"/>
      <c r="I594" s="195">
        <v>0</v>
      </c>
      <c r="J594" s="195">
        <v>0</v>
      </c>
      <c r="K594" s="195">
        <v>0</v>
      </c>
      <c r="L594" s="195">
        <v>0</v>
      </c>
      <c r="M594" s="195"/>
      <c r="N594" s="195"/>
      <c r="O594" s="195"/>
      <c r="P594" s="195"/>
      <c r="Q594" s="316"/>
      <c r="R594" s="195"/>
      <c r="S594" s="316"/>
      <c r="T594" s="195" t="s">
        <v>889</v>
      </c>
      <c r="U594" s="195"/>
      <c r="V594" s="195">
        <v>0</v>
      </c>
      <c r="W594" s="195">
        <v>0</v>
      </c>
      <c r="X594" s="195"/>
      <c r="Y594" s="195"/>
      <c r="Z594" s="195"/>
      <c r="AA594" s="195"/>
      <c r="AB594" s="316"/>
      <c r="AC594" s="316"/>
      <c r="AD594" s="195"/>
      <c r="AE594" s="195"/>
      <c r="AF594" s="195"/>
      <c r="AG594" s="195"/>
    </row>
    <row r="595" spans="1:33">
      <c r="A595" s="195"/>
      <c r="B595" s="195" t="s">
        <v>889</v>
      </c>
      <c r="C595" s="195"/>
      <c r="D595" s="195"/>
      <c r="E595" s="195"/>
      <c r="F595" s="195" t="s">
        <v>69</v>
      </c>
      <c r="G595" s="195"/>
      <c r="H595" s="195"/>
      <c r="I595" s="195">
        <v>0</v>
      </c>
      <c r="J595" s="195">
        <v>0</v>
      </c>
      <c r="K595" s="195">
        <v>0</v>
      </c>
      <c r="L595" s="195">
        <v>0</v>
      </c>
      <c r="M595" s="195"/>
      <c r="N595" s="195"/>
      <c r="O595" s="195"/>
      <c r="P595" s="195"/>
      <c r="Q595" s="316"/>
      <c r="R595" s="195"/>
      <c r="S595" s="316"/>
      <c r="T595" s="195" t="s">
        <v>889</v>
      </c>
      <c r="U595" s="195"/>
      <c r="V595" s="195">
        <v>0</v>
      </c>
      <c r="W595" s="195">
        <v>0</v>
      </c>
      <c r="X595" s="195"/>
      <c r="Y595" s="195"/>
      <c r="Z595" s="195"/>
      <c r="AA595" s="195"/>
      <c r="AB595" s="316"/>
      <c r="AC595" s="316"/>
      <c r="AD595" s="195"/>
      <c r="AE595" s="195"/>
      <c r="AF595" s="195"/>
      <c r="AG595" s="195"/>
    </row>
    <row r="596" spans="1:33">
      <c r="A596" s="195"/>
      <c r="B596" s="195" t="s">
        <v>889</v>
      </c>
      <c r="C596" s="195"/>
      <c r="D596" s="195" t="s">
        <v>978</v>
      </c>
      <c r="E596" s="195"/>
      <c r="F596" s="195" t="s">
        <v>979</v>
      </c>
      <c r="G596" s="195"/>
      <c r="H596" s="195"/>
      <c r="I596" s="195">
        <v>1000</v>
      </c>
      <c r="J596" s="195">
        <v>-60</v>
      </c>
      <c r="K596" s="195">
        <v>0</v>
      </c>
      <c r="L596" s="195">
        <v>940</v>
      </c>
      <c r="M596" s="195"/>
      <c r="N596" s="195"/>
      <c r="O596" s="195"/>
      <c r="P596" s="195"/>
      <c r="Q596" s="316"/>
      <c r="R596" s="195"/>
      <c r="S596" s="316"/>
      <c r="T596" s="195" t="s">
        <v>889</v>
      </c>
      <c r="U596" s="195"/>
      <c r="V596" s="195">
        <v>930</v>
      </c>
      <c r="W596" s="195">
        <v>0</v>
      </c>
      <c r="X596" s="195"/>
      <c r="Y596" s="195"/>
      <c r="Z596" s="195"/>
      <c r="AA596" s="195"/>
      <c r="AB596" s="316"/>
      <c r="AC596" s="316"/>
      <c r="AD596" s="195" t="s">
        <v>957</v>
      </c>
      <c r="AE596" s="195"/>
      <c r="AF596" s="195"/>
      <c r="AG596" s="195"/>
    </row>
    <row r="597" spans="1:33">
      <c r="A597" s="195"/>
      <c r="B597" s="195" t="s">
        <v>889</v>
      </c>
      <c r="C597" s="195"/>
      <c r="D597" s="195" t="s">
        <v>981</v>
      </c>
      <c r="E597" s="195"/>
      <c r="F597" s="195" t="s">
        <v>1213</v>
      </c>
      <c r="G597" s="195"/>
      <c r="H597" s="195"/>
      <c r="I597" s="195">
        <v>250000</v>
      </c>
      <c r="J597" s="195">
        <v>-15000</v>
      </c>
      <c r="K597" s="195">
        <v>0</v>
      </c>
      <c r="L597" s="195">
        <v>235000</v>
      </c>
      <c r="M597" s="195"/>
      <c r="N597" s="195"/>
      <c r="O597" s="195"/>
      <c r="P597" s="195"/>
      <c r="Q597" s="316"/>
      <c r="R597" s="195"/>
      <c r="S597" s="316"/>
      <c r="T597" s="195" t="s">
        <v>889</v>
      </c>
      <c r="U597" s="195"/>
      <c r="V597" s="195">
        <v>129915</v>
      </c>
      <c r="W597" s="195">
        <v>0</v>
      </c>
      <c r="X597" s="195"/>
      <c r="Y597" s="195"/>
      <c r="Z597" s="195"/>
      <c r="AA597" s="195"/>
      <c r="AB597" s="316"/>
      <c r="AC597" s="316"/>
      <c r="AD597" s="195" t="s">
        <v>960</v>
      </c>
      <c r="AE597" s="195"/>
      <c r="AF597" s="195"/>
      <c r="AG597" s="195"/>
    </row>
    <row r="598" spans="1:33">
      <c r="A598" s="195"/>
      <c r="B598" s="195" t="s">
        <v>889</v>
      </c>
      <c r="C598" s="195"/>
      <c r="D598" s="195" t="s">
        <v>984</v>
      </c>
      <c r="E598" s="195"/>
      <c r="F598" s="195" t="s">
        <v>1214</v>
      </c>
      <c r="G598" s="195"/>
      <c r="H598" s="195"/>
      <c r="I598" s="195">
        <v>350000</v>
      </c>
      <c r="J598" s="195">
        <v>0</v>
      </c>
      <c r="K598" s="195">
        <v>0</v>
      </c>
      <c r="L598" s="195">
        <v>350000</v>
      </c>
      <c r="M598" s="195"/>
      <c r="N598" s="195"/>
      <c r="O598" s="195"/>
      <c r="P598" s="195"/>
      <c r="Q598" s="316"/>
      <c r="R598" s="195"/>
      <c r="S598" s="316"/>
      <c r="T598" s="195" t="s">
        <v>889</v>
      </c>
      <c r="U598" s="195"/>
      <c r="V598" s="195">
        <v>335928</v>
      </c>
      <c r="W598" s="195">
        <v>0</v>
      </c>
      <c r="X598" s="195"/>
      <c r="Y598" s="195"/>
      <c r="Z598" s="195"/>
      <c r="AA598" s="195"/>
      <c r="AB598" s="316"/>
      <c r="AC598" s="316"/>
      <c r="AD598" s="195" t="s">
        <v>963</v>
      </c>
      <c r="AE598" s="195"/>
      <c r="AF598" s="195"/>
      <c r="AG598" s="195"/>
    </row>
    <row r="599" spans="1:33">
      <c r="A599" s="195"/>
      <c r="B599" s="195" t="s">
        <v>889</v>
      </c>
      <c r="C599" s="195"/>
      <c r="D599" s="195" t="s">
        <v>987</v>
      </c>
      <c r="E599" s="195"/>
      <c r="F599" s="195" t="s">
        <v>1215</v>
      </c>
      <c r="G599" s="195"/>
      <c r="H599" s="195"/>
      <c r="I599" s="195">
        <v>25000</v>
      </c>
      <c r="J599" s="195">
        <v>0</v>
      </c>
      <c r="K599" s="195">
        <v>0</v>
      </c>
      <c r="L599" s="195">
        <v>25000</v>
      </c>
      <c r="M599" s="195"/>
      <c r="N599" s="195"/>
      <c r="O599" s="195"/>
      <c r="P599" s="195"/>
      <c r="Q599" s="316"/>
      <c r="R599" s="195"/>
      <c r="S599" s="316"/>
      <c r="T599" s="195" t="s">
        <v>889</v>
      </c>
      <c r="U599" s="195"/>
      <c r="V599" s="195">
        <v>23236</v>
      </c>
      <c r="W599" s="195">
        <v>0</v>
      </c>
      <c r="X599" s="195"/>
      <c r="Y599" s="195"/>
      <c r="Z599" s="195"/>
      <c r="AA599" s="195"/>
      <c r="AB599" s="316"/>
      <c r="AC599" s="316"/>
      <c r="AD599" s="195" t="s">
        <v>966</v>
      </c>
      <c r="AE599" s="195"/>
      <c r="AF599" s="195"/>
      <c r="AG599" s="195"/>
    </row>
    <row r="600" spans="1:33">
      <c r="A600" s="195"/>
      <c r="B600" s="195" t="s">
        <v>889</v>
      </c>
      <c r="C600" s="195"/>
      <c r="D600" s="195" t="s">
        <v>990</v>
      </c>
      <c r="E600" s="195"/>
      <c r="F600" s="195" t="s">
        <v>991</v>
      </c>
      <c r="G600" s="195"/>
      <c r="H600" s="195"/>
      <c r="I600" s="195">
        <v>0</v>
      </c>
      <c r="J600" s="195">
        <v>0</v>
      </c>
      <c r="K600" s="195">
        <v>0</v>
      </c>
      <c r="L600" s="195">
        <v>0</v>
      </c>
      <c r="M600" s="195"/>
      <c r="N600" s="195"/>
      <c r="O600" s="195"/>
      <c r="P600" s="195"/>
      <c r="Q600" s="316"/>
      <c r="R600" s="195"/>
      <c r="S600" s="316"/>
      <c r="T600" s="195" t="s">
        <v>889</v>
      </c>
      <c r="U600" s="195"/>
      <c r="V600" s="195">
        <v>0</v>
      </c>
      <c r="W600" s="195">
        <v>0</v>
      </c>
      <c r="X600" s="195"/>
      <c r="Y600" s="195"/>
      <c r="Z600" s="195"/>
      <c r="AA600" s="195"/>
      <c r="AB600" s="316"/>
      <c r="AC600" s="316"/>
      <c r="AD600" s="195" t="s">
        <v>969</v>
      </c>
      <c r="AE600" s="195"/>
      <c r="AF600" s="195"/>
      <c r="AG600" s="195"/>
    </row>
    <row r="601" spans="1:33">
      <c r="A601" s="195"/>
      <c r="B601" s="195" t="s">
        <v>889</v>
      </c>
      <c r="C601" s="195"/>
      <c r="D601" s="195" t="s">
        <v>993</v>
      </c>
      <c r="E601" s="195"/>
      <c r="F601" s="195" t="s">
        <v>994</v>
      </c>
      <c r="G601" s="195"/>
      <c r="H601" s="195"/>
      <c r="I601" s="195">
        <v>0</v>
      </c>
      <c r="J601" s="195">
        <v>0</v>
      </c>
      <c r="K601" s="195">
        <v>0</v>
      </c>
      <c r="L601" s="195">
        <v>0</v>
      </c>
      <c r="M601" s="195"/>
      <c r="N601" s="195"/>
      <c r="O601" s="195"/>
      <c r="P601" s="195"/>
      <c r="Q601" s="316"/>
      <c r="R601" s="195"/>
      <c r="S601" s="316"/>
      <c r="T601" s="195" t="s">
        <v>889</v>
      </c>
      <c r="U601" s="195"/>
      <c r="V601" s="195">
        <v>0</v>
      </c>
      <c r="W601" s="195">
        <v>0</v>
      </c>
      <c r="X601" s="195"/>
      <c r="Y601" s="195"/>
      <c r="Z601" s="195"/>
      <c r="AA601" s="195"/>
      <c r="AB601" s="316"/>
      <c r="AC601" s="316"/>
      <c r="AD601" s="195" t="s">
        <v>972</v>
      </c>
      <c r="AE601" s="195"/>
      <c r="AF601" s="195"/>
      <c r="AG601" s="195"/>
    </row>
    <row r="602" spans="1:33">
      <c r="A602" s="195"/>
      <c r="B602" s="195" t="s">
        <v>889</v>
      </c>
      <c r="C602" s="195"/>
      <c r="D602" s="195" t="s">
        <v>996</v>
      </c>
      <c r="E602" s="195"/>
      <c r="F602" s="195" t="s">
        <v>971</v>
      </c>
      <c r="G602" s="195"/>
      <c r="H602" s="195"/>
      <c r="I602" s="195">
        <v>0</v>
      </c>
      <c r="J602" s="195">
        <v>0</v>
      </c>
      <c r="K602" s="195">
        <v>0</v>
      </c>
      <c r="L602" s="195">
        <v>0</v>
      </c>
      <c r="M602" s="195"/>
      <c r="N602" s="195"/>
      <c r="O602" s="195"/>
      <c r="P602" s="195"/>
      <c r="Q602" s="316"/>
      <c r="R602" s="195"/>
      <c r="S602" s="316"/>
      <c r="T602" s="195" t="s">
        <v>889</v>
      </c>
      <c r="U602" s="195"/>
      <c r="V602" s="195">
        <v>0</v>
      </c>
      <c r="W602" s="195">
        <v>0</v>
      </c>
      <c r="X602" s="195"/>
      <c r="Y602" s="195"/>
      <c r="Z602" s="195"/>
      <c r="AA602" s="195"/>
      <c r="AB602" s="316"/>
      <c r="AC602" s="316"/>
      <c r="AD602" s="195" t="s">
        <v>975</v>
      </c>
      <c r="AE602" s="195"/>
      <c r="AF602" s="195"/>
      <c r="AG602" s="195"/>
    </row>
    <row r="603" spans="1:33">
      <c r="A603" s="195"/>
      <c r="B603" s="195" t="s">
        <v>889</v>
      </c>
      <c r="C603" s="195"/>
      <c r="D603" s="195" t="s">
        <v>998</v>
      </c>
      <c r="E603" s="195"/>
      <c r="F603" s="195" t="s">
        <v>999</v>
      </c>
      <c r="G603" s="195"/>
      <c r="H603" s="195"/>
      <c r="I603" s="195">
        <v>0</v>
      </c>
      <c r="J603" s="195">
        <v>0</v>
      </c>
      <c r="K603" s="195">
        <v>0</v>
      </c>
      <c r="L603" s="195">
        <v>0</v>
      </c>
      <c r="M603" s="195"/>
      <c r="N603" s="195"/>
      <c r="O603" s="195"/>
      <c r="P603" s="195"/>
      <c r="Q603" s="316"/>
      <c r="R603" s="195"/>
      <c r="S603" s="316"/>
      <c r="T603" s="195" t="s">
        <v>889</v>
      </c>
      <c r="U603" s="195"/>
      <c r="V603" s="195">
        <v>0</v>
      </c>
      <c r="W603" s="195">
        <v>0</v>
      </c>
      <c r="X603" s="195"/>
      <c r="Y603" s="195"/>
      <c r="Z603" s="195"/>
      <c r="AA603" s="195"/>
      <c r="AB603" s="316"/>
      <c r="AC603" s="316"/>
      <c r="AD603" s="195" t="s">
        <v>976</v>
      </c>
      <c r="AE603" s="195"/>
      <c r="AF603" s="195"/>
      <c r="AG603" s="195"/>
    </row>
    <row r="604" spans="1:33">
      <c r="A604" s="195"/>
      <c r="B604" s="195" t="s">
        <v>889</v>
      </c>
      <c r="C604" s="195"/>
      <c r="D604" s="195" t="s">
        <v>1001</v>
      </c>
      <c r="E604" s="195"/>
      <c r="F604" s="195" t="s">
        <v>965</v>
      </c>
      <c r="G604" s="195"/>
      <c r="H604" s="195"/>
      <c r="I604" s="195">
        <v>540000</v>
      </c>
      <c r="J604" s="195">
        <v>-121900</v>
      </c>
      <c r="K604" s="195">
        <v>0</v>
      </c>
      <c r="L604" s="195">
        <v>418100</v>
      </c>
      <c r="M604" s="195"/>
      <c r="N604" s="195"/>
      <c r="O604" s="195"/>
      <c r="P604" s="195"/>
      <c r="Q604" s="316"/>
      <c r="R604" s="195"/>
      <c r="S604" s="316"/>
      <c r="T604" s="195" t="s">
        <v>889</v>
      </c>
      <c r="U604" s="195"/>
      <c r="V604" s="195">
        <v>352480</v>
      </c>
      <c r="W604" s="195">
        <v>0</v>
      </c>
      <c r="X604" s="195"/>
      <c r="Y604" s="195"/>
      <c r="Z604" s="195"/>
      <c r="AA604" s="195"/>
      <c r="AB604" s="316"/>
      <c r="AC604" s="316"/>
      <c r="AD604" s="195" t="s">
        <v>977</v>
      </c>
      <c r="AE604" s="195"/>
      <c r="AF604" s="195"/>
      <c r="AG604" s="195"/>
    </row>
    <row r="605" spans="1:33">
      <c r="A605" s="195"/>
      <c r="B605" s="195" t="s">
        <v>889</v>
      </c>
      <c r="C605" s="195"/>
      <c r="D605" s="195"/>
      <c r="E605" s="195"/>
      <c r="F605" s="195"/>
      <c r="G605" s="195"/>
      <c r="H605" s="195"/>
      <c r="I605" s="195">
        <v>0</v>
      </c>
      <c r="J605" s="195">
        <v>0</v>
      </c>
      <c r="K605" s="195">
        <v>0</v>
      </c>
      <c r="L605" s="195">
        <v>0</v>
      </c>
      <c r="M605" s="195"/>
      <c r="N605" s="195"/>
      <c r="O605" s="195"/>
      <c r="P605" s="195"/>
      <c r="Q605" s="316"/>
      <c r="R605" s="195"/>
      <c r="S605" s="316"/>
      <c r="T605" s="195" t="s">
        <v>889</v>
      </c>
      <c r="U605" s="195"/>
      <c r="V605" s="195">
        <v>0</v>
      </c>
      <c r="W605" s="195">
        <v>0</v>
      </c>
      <c r="X605" s="195"/>
      <c r="Y605" s="195"/>
      <c r="Z605" s="195"/>
      <c r="AA605" s="195"/>
      <c r="AB605" s="316"/>
      <c r="AC605" s="316"/>
      <c r="AD605" s="195"/>
      <c r="AE605" s="195"/>
      <c r="AF605" s="195"/>
      <c r="AG605" s="195"/>
    </row>
    <row r="606" spans="1:33">
      <c r="A606" s="195"/>
      <c r="B606" s="195" t="s">
        <v>889</v>
      </c>
      <c r="C606" s="195"/>
      <c r="D606" s="195"/>
      <c r="E606" s="195"/>
      <c r="F606" s="195" t="s">
        <v>70</v>
      </c>
      <c r="G606" s="195"/>
      <c r="H606" s="195"/>
      <c r="I606" s="195">
        <v>0</v>
      </c>
      <c r="J606" s="195">
        <v>0</v>
      </c>
      <c r="K606" s="195">
        <v>0</v>
      </c>
      <c r="L606" s="195">
        <v>0</v>
      </c>
      <c r="M606" s="195"/>
      <c r="N606" s="195"/>
      <c r="O606" s="195"/>
      <c r="P606" s="195"/>
      <c r="Q606" s="316"/>
      <c r="R606" s="195"/>
      <c r="S606" s="316"/>
      <c r="T606" s="195" t="s">
        <v>889</v>
      </c>
      <c r="U606" s="195"/>
      <c r="V606" s="195">
        <v>0</v>
      </c>
      <c r="W606" s="195">
        <v>0</v>
      </c>
      <c r="X606" s="195"/>
      <c r="Y606" s="195"/>
      <c r="Z606" s="195"/>
      <c r="AA606" s="195"/>
      <c r="AB606" s="316"/>
      <c r="AC606" s="316"/>
      <c r="AD606" s="195"/>
      <c r="AE606" s="195"/>
      <c r="AF606" s="195"/>
      <c r="AG606" s="195"/>
    </row>
    <row r="607" spans="1:33">
      <c r="A607" s="195"/>
      <c r="B607" s="195" t="s">
        <v>889</v>
      </c>
      <c r="C607" s="195"/>
      <c r="D607" s="195" t="s">
        <v>1014</v>
      </c>
      <c r="E607" s="195"/>
      <c r="F607" s="195" t="s">
        <v>1015</v>
      </c>
      <c r="G607" s="195"/>
      <c r="H607" s="195"/>
      <c r="I607" s="195">
        <v>0</v>
      </c>
      <c r="J607" s="195">
        <v>0</v>
      </c>
      <c r="K607" s="195">
        <v>0</v>
      </c>
      <c r="L607" s="195">
        <v>0</v>
      </c>
      <c r="M607" s="195"/>
      <c r="N607" s="195"/>
      <c r="O607" s="195"/>
      <c r="P607" s="195"/>
      <c r="Q607" s="316"/>
      <c r="R607" s="195"/>
      <c r="S607" s="316"/>
      <c r="T607" s="195" t="s">
        <v>889</v>
      </c>
      <c r="U607" s="195"/>
      <c r="V607" s="195">
        <v>0</v>
      </c>
      <c r="W607" s="195">
        <v>0</v>
      </c>
      <c r="X607" s="195"/>
      <c r="Y607" s="195"/>
      <c r="Z607" s="195"/>
      <c r="AA607" s="195"/>
      <c r="AB607" s="316"/>
      <c r="AC607" s="316"/>
      <c r="AD607" s="195" t="s">
        <v>986</v>
      </c>
      <c r="AE607" s="195"/>
      <c r="AF607" s="195"/>
      <c r="AG607" s="195"/>
    </row>
    <row r="608" spans="1:33">
      <c r="A608" s="195"/>
      <c r="B608" s="195" t="s">
        <v>889</v>
      </c>
      <c r="C608" s="195"/>
      <c r="D608" s="195" t="s">
        <v>1017</v>
      </c>
      <c r="E608" s="195"/>
      <c r="F608" s="195" t="s">
        <v>1018</v>
      </c>
      <c r="G608" s="195"/>
      <c r="H608" s="195"/>
      <c r="I608" s="195">
        <v>0</v>
      </c>
      <c r="J608" s="195">
        <v>0</v>
      </c>
      <c r="K608" s="195">
        <v>0</v>
      </c>
      <c r="L608" s="195">
        <v>0</v>
      </c>
      <c r="M608" s="195"/>
      <c r="N608" s="195"/>
      <c r="O608" s="195"/>
      <c r="P608" s="195"/>
      <c r="Q608" s="316"/>
      <c r="R608" s="195"/>
      <c r="S608" s="316"/>
      <c r="T608" s="195" t="s">
        <v>889</v>
      </c>
      <c r="U608" s="195"/>
      <c r="V608" s="195">
        <v>0</v>
      </c>
      <c r="W608" s="195">
        <v>0</v>
      </c>
      <c r="X608" s="195"/>
      <c r="Y608" s="195"/>
      <c r="Z608" s="195"/>
      <c r="AA608" s="195"/>
      <c r="AB608" s="316"/>
      <c r="AC608" s="316"/>
      <c r="AD608" s="195" t="s">
        <v>989</v>
      </c>
      <c r="AE608" s="195"/>
      <c r="AF608" s="195"/>
      <c r="AG608" s="195"/>
    </row>
    <row r="609" spans="1:33">
      <c r="A609" s="195"/>
      <c r="B609" s="195" t="s">
        <v>889</v>
      </c>
      <c r="C609" s="195"/>
      <c r="D609" s="195" t="s">
        <v>1020</v>
      </c>
      <c r="E609" s="195"/>
      <c r="F609" s="195" t="s">
        <v>1021</v>
      </c>
      <c r="G609" s="195"/>
      <c r="H609" s="195"/>
      <c r="I609" s="195">
        <v>0</v>
      </c>
      <c r="J609" s="195">
        <v>0</v>
      </c>
      <c r="K609" s="195">
        <v>0</v>
      </c>
      <c r="L609" s="195">
        <v>0</v>
      </c>
      <c r="M609" s="195"/>
      <c r="N609" s="195"/>
      <c r="O609" s="195"/>
      <c r="P609" s="195"/>
      <c r="Q609" s="316"/>
      <c r="R609" s="195"/>
      <c r="S609" s="316"/>
      <c r="T609" s="195" t="s">
        <v>889</v>
      </c>
      <c r="U609" s="195"/>
      <c r="V609" s="195">
        <v>0</v>
      </c>
      <c r="W609" s="195">
        <v>0</v>
      </c>
      <c r="X609" s="195"/>
      <c r="Y609" s="195"/>
      <c r="Z609" s="195"/>
      <c r="AA609" s="195"/>
      <c r="AB609" s="316"/>
      <c r="AC609" s="316"/>
      <c r="AD609" s="195" t="s">
        <v>992</v>
      </c>
      <c r="AE609" s="195"/>
      <c r="AF609" s="195"/>
      <c r="AG609" s="195"/>
    </row>
    <row r="610" spans="1:33">
      <c r="A610" s="195"/>
      <c r="B610" s="195" t="s">
        <v>889</v>
      </c>
      <c r="C610" s="195"/>
      <c r="D610" s="195" t="s">
        <v>1023</v>
      </c>
      <c r="E610" s="195"/>
      <c r="F610" s="195" t="s">
        <v>1024</v>
      </c>
      <c r="G610" s="195"/>
      <c r="H610" s="195"/>
      <c r="I610" s="195">
        <v>0</v>
      </c>
      <c r="J610" s="195">
        <v>0</v>
      </c>
      <c r="K610" s="195">
        <v>0</v>
      </c>
      <c r="L610" s="195">
        <v>0</v>
      </c>
      <c r="M610" s="195"/>
      <c r="N610" s="195"/>
      <c r="O610" s="195"/>
      <c r="P610" s="195"/>
      <c r="Q610" s="316"/>
      <c r="R610" s="195"/>
      <c r="S610" s="316"/>
      <c r="T610" s="195" t="s">
        <v>889</v>
      </c>
      <c r="U610" s="195"/>
      <c r="V610" s="195">
        <v>0</v>
      </c>
      <c r="W610" s="195">
        <v>0</v>
      </c>
      <c r="X610" s="195"/>
      <c r="Y610" s="195"/>
      <c r="Z610" s="195"/>
      <c r="AA610" s="195"/>
      <c r="AB610" s="316"/>
      <c r="AC610" s="316"/>
      <c r="AD610" s="195" t="s">
        <v>995</v>
      </c>
      <c r="AE610" s="195"/>
      <c r="AF610" s="195"/>
      <c r="AG610" s="195"/>
    </row>
    <row r="611" spans="1:33">
      <c r="A611" s="195"/>
      <c r="B611" s="195" t="s">
        <v>889</v>
      </c>
      <c r="C611" s="195"/>
      <c r="D611" s="195" t="s">
        <v>1026</v>
      </c>
      <c r="E611" s="195"/>
      <c r="F611" s="195" t="s">
        <v>1027</v>
      </c>
      <c r="G611" s="195"/>
      <c r="H611" s="195"/>
      <c r="I611" s="195">
        <v>0</v>
      </c>
      <c r="J611" s="195">
        <v>0</v>
      </c>
      <c r="K611" s="195">
        <v>0</v>
      </c>
      <c r="L611" s="195">
        <v>0</v>
      </c>
      <c r="M611" s="195"/>
      <c r="N611" s="195"/>
      <c r="O611" s="195"/>
      <c r="P611" s="195"/>
      <c r="Q611" s="316"/>
      <c r="R611" s="195"/>
      <c r="S611" s="316"/>
      <c r="T611" s="195" t="s">
        <v>889</v>
      </c>
      <c r="U611" s="195"/>
      <c r="V611" s="195">
        <v>0</v>
      </c>
      <c r="W611" s="195">
        <v>0</v>
      </c>
      <c r="X611" s="195"/>
      <c r="Y611" s="195"/>
      <c r="Z611" s="195"/>
      <c r="AA611" s="195"/>
      <c r="AB611" s="316"/>
      <c r="AC611" s="316"/>
      <c r="AD611" s="195" t="s">
        <v>997</v>
      </c>
      <c r="AE611" s="195"/>
      <c r="AF611" s="195"/>
      <c r="AG611" s="195"/>
    </row>
    <row r="612" spans="1:33">
      <c r="A612" s="195"/>
      <c r="B612" s="195" t="s">
        <v>889</v>
      </c>
      <c r="C612" s="195"/>
      <c r="D612" s="195" t="s">
        <v>1029</v>
      </c>
      <c r="E612" s="195"/>
      <c r="F612" s="195" t="s">
        <v>1216</v>
      </c>
      <c r="G612" s="195"/>
      <c r="H612" s="195"/>
      <c r="I612" s="195">
        <v>25000</v>
      </c>
      <c r="J612" s="195">
        <v>-1500</v>
      </c>
      <c r="K612" s="195">
        <v>13000</v>
      </c>
      <c r="L612" s="195">
        <v>36500</v>
      </c>
      <c r="M612" s="195"/>
      <c r="N612" s="195"/>
      <c r="O612" s="195"/>
      <c r="P612" s="195"/>
      <c r="Q612" s="316"/>
      <c r="R612" s="195"/>
      <c r="S612" s="316"/>
      <c r="T612" s="195" t="s">
        <v>889</v>
      </c>
      <c r="U612" s="195"/>
      <c r="V612" s="195">
        <v>36320</v>
      </c>
      <c r="W612" s="195">
        <v>13000</v>
      </c>
      <c r="X612" s="195"/>
      <c r="Y612" s="195"/>
      <c r="Z612" s="195"/>
      <c r="AA612" s="195"/>
      <c r="AB612" s="316"/>
      <c r="AC612" s="316"/>
      <c r="AD612" s="195" t="s">
        <v>1000</v>
      </c>
      <c r="AE612" s="195"/>
      <c r="AF612" s="195"/>
      <c r="AG612" s="195"/>
    </row>
    <row r="613" spans="1:33">
      <c r="A613" s="195"/>
      <c r="B613" s="195" t="s">
        <v>889</v>
      </c>
      <c r="C613" s="195"/>
      <c r="D613" s="195" t="s">
        <v>1032</v>
      </c>
      <c r="E613" s="195"/>
      <c r="F613" s="195" t="s">
        <v>965</v>
      </c>
      <c r="G613" s="195"/>
      <c r="H613" s="195"/>
      <c r="I613" s="195">
        <v>0</v>
      </c>
      <c r="J613" s="195">
        <v>0</v>
      </c>
      <c r="K613" s="195">
        <v>0</v>
      </c>
      <c r="L613" s="195">
        <v>0</v>
      </c>
      <c r="M613" s="195"/>
      <c r="N613" s="195"/>
      <c r="O613" s="195"/>
      <c r="P613" s="195"/>
      <c r="Q613" s="316"/>
      <c r="R613" s="195"/>
      <c r="S613" s="316"/>
      <c r="T613" s="195" t="s">
        <v>889</v>
      </c>
      <c r="U613" s="195"/>
      <c r="V613" s="195">
        <v>0</v>
      </c>
      <c r="W613" s="195">
        <v>0</v>
      </c>
      <c r="X613" s="195"/>
      <c r="Y613" s="195"/>
      <c r="Z613" s="195"/>
      <c r="AA613" s="195"/>
      <c r="AB613" s="316"/>
      <c r="AC613" s="316"/>
      <c r="AD613" s="195" t="s">
        <v>1003</v>
      </c>
      <c r="AE613" s="195"/>
      <c r="AF613" s="195"/>
      <c r="AG613" s="195"/>
    </row>
    <row r="614" spans="1:33">
      <c r="A614" s="195"/>
      <c r="B614" s="195" t="s">
        <v>889</v>
      </c>
      <c r="C614" s="195"/>
      <c r="D614" s="195" t="s">
        <v>1034</v>
      </c>
      <c r="E614" s="195"/>
      <c r="F614" s="195" t="s">
        <v>1035</v>
      </c>
      <c r="G614" s="195"/>
      <c r="H614" s="195"/>
      <c r="I614" s="195">
        <v>0</v>
      </c>
      <c r="J614" s="195">
        <v>0</v>
      </c>
      <c r="K614" s="195">
        <v>0</v>
      </c>
      <c r="L614" s="195">
        <v>0</v>
      </c>
      <c r="M614" s="195"/>
      <c r="N614" s="195"/>
      <c r="O614" s="195"/>
      <c r="P614" s="195"/>
      <c r="Q614" s="316"/>
      <c r="R614" s="195"/>
      <c r="S614" s="316"/>
      <c r="T614" s="195" t="s">
        <v>889</v>
      </c>
      <c r="U614" s="195"/>
      <c r="V614" s="195">
        <v>0</v>
      </c>
      <c r="W614" s="195">
        <v>0</v>
      </c>
      <c r="X614" s="195"/>
      <c r="Y614" s="195"/>
      <c r="Z614" s="195"/>
      <c r="AA614" s="195"/>
      <c r="AB614" s="316"/>
      <c r="AC614" s="316"/>
      <c r="AD614" s="195" t="s">
        <v>1006</v>
      </c>
      <c r="AE614" s="195"/>
      <c r="AF614" s="195"/>
      <c r="AG614" s="195"/>
    </row>
    <row r="615" spans="1:33">
      <c r="A615" s="195"/>
      <c r="B615" s="195" t="s">
        <v>889</v>
      </c>
      <c r="C615" s="195"/>
      <c r="D615" s="195"/>
      <c r="E615" s="195"/>
      <c r="F615" s="195"/>
      <c r="G615" s="195"/>
      <c r="H615" s="195"/>
      <c r="I615" s="195">
        <v>0</v>
      </c>
      <c r="J615" s="195">
        <v>0</v>
      </c>
      <c r="K615" s="195">
        <v>0</v>
      </c>
      <c r="L615" s="195">
        <v>0</v>
      </c>
      <c r="M615" s="195"/>
      <c r="N615" s="195"/>
      <c r="O615" s="195"/>
      <c r="P615" s="195"/>
      <c r="Q615" s="316"/>
      <c r="R615" s="195"/>
      <c r="S615" s="316"/>
      <c r="T615" s="195" t="s">
        <v>889</v>
      </c>
      <c r="U615" s="195"/>
      <c r="V615" s="195">
        <v>0</v>
      </c>
      <c r="W615" s="195">
        <v>0</v>
      </c>
      <c r="X615" s="195"/>
      <c r="Y615" s="195"/>
      <c r="Z615" s="195"/>
      <c r="AA615" s="195"/>
      <c r="AB615" s="316"/>
      <c r="AC615" s="316"/>
      <c r="AD615" s="195"/>
      <c r="AE615" s="195"/>
      <c r="AF615" s="195"/>
      <c r="AG615" s="195"/>
    </row>
    <row r="616" spans="1:33">
      <c r="A616" s="195"/>
      <c r="B616" s="195" t="s">
        <v>889</v>
      </c>
      <c r="C616" s="195"/>
      <c r="D616" s="195"/>
      <c r="E616" s="195"/>
      <c r="F616" s="195" t="s">
        <v>1217</v>
      </c>
      <c r="G616" s="195"/>
      <c r="H616" s="195"/>
      <c r="I616" s="195">
        <v>0</v>
      </c>
      <c r="J616" s="195">
        <v>0</v>
      </c>
      <c r="K616" s="195">
        <v>0</v>
      </c>
      <c r="L616" s="195">
        <v>0</v>
      </c>
      <c r="M616" s="195"/>
      <c r="N616" s="195"/>
      <c r="O616" s="195"/>
      <c r="P616" s="195"/>
      <c r="Q616" s="316"/>
      <c r="R616" s="195"/>
      <c r="S616" s="316"/>
      <c r="T616" s="195" t="s">
        <v>889</v>
      </c>
      <c r="U616" s="195"/>
      <c r="V616" s="195">
        <v>0</v>
      </c>
      <c r="W616" s="195">
        <v>0</v>
      </c>
      <c r="X616" s="195"/>
      <c r="Y616" s="195"/>
      <c r="Z616" s="195"/>
      <c r="AA616" s="195"/>
      <c r="AB616" s="316"/>
      <c r="AC616" s="316"/>
      <c r="AD616" s="195"/>
      <c r="AE616" s="195"/>
      <c r="AF616" s="195"/>
      <c r="AG616" s="195"/>
    </row>
    <row r="617" spans="1:33">
      <c r="A617" s="195"/>
      <c r="B617" s="195" t="s">
        <v>889</v>
      </c>
      <c r="C617" s="195"/>
      <c r="D617" s="195" t="s">
        <v>1042</v>
      </c>
      <c r="E617" s="195"/>
      <c r="F617" s="195" t="s">
        <v>1043</v>
      </c>
      <c r="G617" s="195"/>
      <c r="H617" s="195"/>
      <c r="I617" s="195">
        <v>0</v>
      </c>
      <c r="J617" s="195">
        <v>0</v>
      </c>
      <c r="K617" s="195">
        <v>0</v>
      </c>
      <c r="L617" s="195">
        <v>0</v>
      </c>
      <c r="M617" s="195"/>
      <c r="N617" s="195"/>
      <c r="O617" s="195"/>
      <c r="P617" s="195"/>
      <c r="Q617" s="316"/>
      <c r="R617" s="195"/>
      <c r="S617" s="316"/>
      <c r="T617" s="195" t="s">
        <v>889</v>
      </c>
      <c r="U617" s="195"/>
      <c r="V617" s="195">
        <v>0</v>
      </c>
      <c r="W617" s="195">
        <v>0</v>
      </c>
      <c r="X617" s="195"/>
      <c r="Y617" s="195"/>
      <c r="Z617" s="195"/>
      <c r="AA617" s="195"/>
      <c r="AB617" s="316"/>
      <c r="AC617" s="316"/>
      <c r="AD617" s="195" t="s">
        <v>1013</v>
      </c>
      <c r="AE617" s="195"/>
      <c r="AF617" s="195"/>
      <c r="AG617" s="195"/>
    </row>
    <row r="618" spans="1:33">
      <c r="A618" s="195"/>
      <c r="B618" s="195" t="s">
        <v>889</v>
      </c>
      <c r="C618" s="195"/>
      <c r="D618" s="195" t="s">
        <v>1045</v>
      </c>
      <c r="E618" s="195"/>
      <c r="F618" s="195" t="s">
        <v>1046</v>
      </c>
      <c r="G618" s="195"/>
      <c r="H618" s="195"/>
      <c r="I618" s="195">
        <v>0</v>
      </c>
      <c r="J618" s="195">
        <v>0</v>
      </c>
      <c r="K618" s="195">
        <v>0</v>
      </c>
      <c r="L618" s="195">
        <v>0</v>
      </c>
      <c r="M618" s="195"/>
      <c r="N618" s="195"/>
      <c r="O618" s="195"/>
      <c r="P618" s="195"/>
      <c r="Q618" s="316"/>
      <c r="R618" s="195"/>
      <c r="S618" s="316"/>
      <c r="T618" s="195" t="s">
        <v>889</v>
      </c>
      <c r="U618" s="195"/>
      <c r="V618" s="195">
        <v>0</v>
      </c>
      <c r="W618" s="195">
        <v>0</v>
      </c>
      <c r="X618" s="195"/>
      <c r="Y618" s="195"/>
      <c r="Z618" s="195"/>
      <c r="AA618" s="195"/>
      <c r="AB618" s="316"/>
      <c r="AC618" s="316"/>
      <c r="AD618" s="195" t="s">
        <v>1016</v>
      </c>
      <c r="AE618" s="195"/>
      <c r="AF618" s="195"/>
      <c r="AG618" s="195"/>
    </row>
    <row r="619" spans="1:33">
      <c r="A619" s="195"/>
      <c r="B619" s="195" t="s">
        <v>889</v>
      </c>
      <c r="C619" s="195"/>
      <c r="D619" s="195" t="s">
        <v>1048</v>
      </c>
      <c r="E619" s="195"/>
      <c r="F619" s="195" t="s">
        <v>1049</v>
      </c>
      <c r="G619" s="195"/>
      <c r="H619" s="195"/>
      <c r="I619" s="195">
        <v>0</v>
      </c>
      <c r="J619" s="195">
        <v>0</v>
      </c>
      <c r="K619" s="195">
        <v>0</v>
      </c>
      <c r="L619" s="195">
        <v>0</v>
      </c>
      <c r="M619" s="195"/>
      <c r="N619" s="195"/>
      <c r="O619" s="195"/>
      <c r="P619" s="195"/>
      <c r="Q619" s="316"/>
      <c r="R619" s="195"/>
      <c r="S619" s="316"/>
      <c r="T619" s="195" t="s">
        <v>889</v>
      </c>
      <c r="U619" s="195"/>
      <c r="V619" s="195">
        <v>0</v>
      </c>
      <c r="W619" s="195">
        <v>0</v>
      </c>
      <c r="X619" s="195"/>
      <c r="Y619" s="195"/>
      <c r="Z619" s="195"/>
      <c r="AA619" s="195"/>
      <c r="AB619" s="316"/>
      <c r="AC619" s="316"/>
      <c r="AD619" s="195" t="s">
        <v>1019</v>
      </c>
      <c r="AE619" s="195"/>
      <c r="AF619" s="195"/>
      <c r="AG619" s="195"/>
    </row>
    <row r="620" spans="1:33">
      <c r="A620" s="195"/>
      <c r="B620" s="195" t="s">
        <v>889</v>
      </c>
      <c r="C620" s="195"/>
      <c r="D620" s="195"/>
      <c r="E620" s="195"/>
      <c r="F620" s="195"/>
      <c r="G620" s="195"/>
      <c r="H620" s="195"/>
      <c r="I620" s="195">
        <v>0</v>
      </c>
      <c r="J620" s="195">
        <v>0</v>
      </c>
      <c r="K620" s="195">
        <v>0</v>
      </c>
      <c r="L620" s="195">
        <v>0</v>
      </c>
      <c r="M620" s="195"/>
      <c r="N620" s="195"/>
      <c r="O620" s="195"/>
      <c r="P620" s="195"/>
      <c r="Q620" s="316"/>
      <c r="R620" s="195"/>
      <c r="S620" s="316"/>
      <c r="T620" s="195" t="s">
        <v>889</v>
      </c>
      <c r="U620" s="195"/>
      <c r="V620" s="195">
        <v>0</v>
      </c>
      <c r="W620" s="195">
        <v>0</v>
      </c>
      <c r="X620" s="195"/>
      <c r="Y620" s="195"/>
      <c r="Z620" s="195"/>
      <c r="AA620" s="195"/>
      <c r="AB620" s="316"/>
      <c r="AC620" s="316"/>
      <c r="AD620" s="195"/>
      <c r="AE620" s="195"/>
      <c r="AF620" s="195"/>
      <c r="AG620" s="195"/>
    </row>
    <row r="621" spans="1:33">
      <c r="A621" s="195"/>
      <c r="B621" s="195" t="s">
        <v>889</v>
      </c>
      <c r="C621" s="195"/>
      <c r="D621" s="195"/>
      <c r="E621" s="195"/>
      <c r="F621" s="195" t="s">
        <v>1218</v>
      </c>
      <c r="G621" s="195"/>
      <c r="H621" s="195"/>
      <c r="I621" s="195">
        <v>9021000</v>
      </c>
      <c r="J621" s="195">
        <v>-130060</v>
      </c>
      <c r="K621" s="195">
        <v>0</v>
      </c>
      <c r="L621" s="195">
        <v>8890940</v>
      </c>
      <c r="M621" s="195"/>
      <c r="N621" s="195"/>
      <c r="O621" s="195"/>
      <c r="P621" s="195"/>
      <c r="Q621" s="316"/>
      <c r="R621" s="195"/>
      <c r="S621" s="316"/>
      <c r="T621" s="195" t="s">
        <v>889</v>
      </c>
      <c r="U621" s="195"/>
      <c r="V621" s="195">
        <v>8329097</v>
      </c>
      <c r="W621" s="195">
        <v>0</v>
      </c>
      <c r="X621" s="195"/>
      <c r="Y621" s="195"/>
      <c r="Z621" s="195"/>
      <c r="AA621" s="195"/>
      <c r="AB621" s="316"/>
      <c r="AC621" s="316"/>
      <c r="AD621" s="195" t="s">
        <v>1025</v>
      </c>
      <c r="AE621" s="195"/>
      <c r="AF621" s="195"/>
      <c r="AG621" s="195"/>
    </row>
    <row r="622" spans="1:33">
      <c r="A622" s="195"/>
      <c r="B622" s="195" t="s">
        <v>889</v>
      </c>
      <c r="C622" s="195"/>
      <c r="D622" s="195"/>
      <c r="E622" s="195"/>
      <c r="F622" s="195"/>
      <c r="G622" s="195"/>
      <c r="H622" s="195"/>
      <c r="I622" s="195">
        <v>0</v>
      </c>
      <c r="J622" s="195">
        <v>0</v>
      </c>
      <c r="K622" s="195">
        <v>0</v>
      </c>
      <c r="L622" s="195">
        <v>0</v>
      </c>
      <c r="M622" s="195"/>
      <c r="N622" s="195"/>
      <c r="O622" s="195"/>
      <c r="P622" s="195"/>
      <c r="Q622" s="316"/>
      <c r="R622" s="195"/>
      <c r="S622" s="316"/>
      <c r="T622" s="195" t="s">
        <v>889</v>
      </c>
      <c r="U622" s="195"/>
      <c r="V622" s="195">
        <v>0</v>
      </c>
      <c r="W622" s="195">
        <v>0</v>
      </c>
      <c r="X622" s="195"/>
      <c r="Y622" s="195"/>
      <c r="Z622" s="195"/>
      <c r="AA622" s="195"/>
      <c r="AB622" s="316"/>
      <c r="AC622" s="316"/>
      <c r="AD622" s="195"/>
      <c r="AE622" s="195"/>
      <c r="AF622" s="195"/>
      <c r="AG622" s="195"/>
    </row>
    <row r="623" spans="1:33">
      <c r="A623" s="195"/>
      <c r="B623" s="195" t="s">
        <v>889</v>
      </c>
      <c r="C623" s="195"/>
      <c r="D623" s="195"/>
      <c r="E623" s="195"/>
      <c r="F623" s="195" t="s">
        <v>1059</v>
      </c>
      <c r="G623" s="195"/>
      <c r="H623" s="195"/>
      <c r="I623" s="195">
        <v>0</v>
      </c>
      <c r="J623" s="195">
        <v>0</v>
      </c>
      <c r="K623" s="195">
        <v>0</v>
      </c>
      <c r="L623" s="195">
        <v>0</v>
      </c>
      <c r="M623" s="195"/>
      <c r="N623" s="195"/>
      <c r="O623" s="195"/>
      <c r="P623" s="195"/>
      <c r="Q623" s="316"/>
      <c r="R623" s="195"/>
      <c r="S623" s="316"/>
      <c r="T623" s="195" t="s">
        <v>889</v>
      </c>
      <c r="U623" s="195"/>
      <c r="V623" s="195">
        <v>0</v>
      </c>
      <c r="W623" s="195">
        <v>0</v>
      </c>
      <c r="X623" s="195"/>
      <c r="Y623" s="195"/>
      <c r="Z623" s="195"/>
      <c r="AA623" s="195"/>
      <c r="AB623" s="316"/>
      <c r="AC623" s="316"/>
      <c r="AD623" s="195"/>
      <c r="AE623" s="195"/>
      <c r="AF623" s="195"/>
      <c r="AG623" s="195"/>
    </row>
    <row r="624" spans="1:33">
      <c r="A624" s="195"/>
      <c r="B624" s="195" t="s">
        <v>889</v>
      </c>
      <c r="C624" s="195"/>
      <c r="D624" s="195"/>
      <c r="E624" s="195"/>
      <c r="F624" s="195" t="s">
        <v>1219</v>
      </c>
      <c r="G624" s="195"/>
      <c r="H624" s="195"/>
      <c r="I624" s="195">
        <v>0</v>
      </c>
      <c r="J624" s="195">
        <v>0</v>
      </c>
      <c r="K624" s="195">
        <v>0</v>
      </c>
      <c r="L624" s="195">
        <v>0</v>
      </c>
      <c r="M624" s="195"/>
      <c r="N624" s="195"/>
      <c r="O624" s="195"/>
      <c r="P624" s="195"/>
      <c r="Q624" s="316"/>
      <c r="R624" s="195"/>
      <c r="S624" s="316"/>
      <c r="T624" s="195" t="s">
        <v>889</v>
      </c>
      <c r="U624" s="195"/>
      <c r="V624" s="195">
        <v>0</v>
      </c>
      <c r="W624" s="195">
        <v>0</v>
      </c>
      <c r="X624" s="195"/>
      <c r="Y624" s="195"/>
      <c r="Z624" s="195"/>
      <c r="AA624" s="195"/>
      <c r="AB624" s="316"/>
      <c r="AC624" s="316"/>
      <c r="AD624" s="195"/>
      <c r="AE624" s="195"/>
      <c r="AF624" s="195"/>
      <c r="AG624" s="195"/>
    </row>
    <row r="625" spans="1:33">
      <c r="A625" s="195"/>
      <c r="B625" s="195" t="s">
        <v>889</v>
      </c>
      <c r="C625" s="195"/>
      <c r="D625" s="195" t="s">
        <v>1067</v>
      </c>
      <c r="E625" s="195"/>
      <c r="F625" s="195" t="s">
        <v>1220</v>
      </c>
      <c r="G625" s="195"/>
      <c r="H625" s="195"/>
      <c r="I625" s="195">
        <v>800000</v>
      </c>
      <c r="J625" s="195">
        <v>0</v>
      </c>
      <c r="K625" s="195">
        <v>0</v>
      </c>
      <c r="L625" s="195">
        <v>800000</v>
      </c>
      <c r="M625" s="195"/>
      <c r="N625" s="195"/>
      <c r="O625" s="195"/>
      <c r="P625" s="195"/>
      <c r="Q625" s="316"/>
      <c r="R625" s="195"/>
      <c r="S625" s="316"/>
      <c r="T625" s="195" t="s">
        <v>889</v>
      </c>
      <c r="U625" s="195"/>
      <c r="V625" s="195">
        <v>208983</v>
      </c>
      <c r="W625" s="195">
        <v>0</v>
      </c>
      <c r="X625" s="195"/>
      <c r="Y625" s="195"/>
      <c r="Z625" s="195"/>
      <c r="AA625" s="195"/>
      <c r="AB625" s="316"/>
      <c r="AC625" s="316"/>
      <c r="AD625" s="195" t="s">
        <v>1036</v>
      </c>
      <c r="AE625" s="195"/>
      <c r="AF625" s="195"/>
      <c r="AG625" s="195"/>
    </row>
    <row r="626" spans="1:33">
      <c r="A626" s="195"/>
      <c r="B626" s="195" t="s">
        <v>889</v>
      </c>
      <c r="C626" s="195"/>
      <c r="D626" s="195" t="s">
        <v>1070</v>
      </c>
      <c r="E626" s="195"/>
      <c r="F626" s="195" t="s">
        <v>1071</v>
      </c>
      <c r="G626" s="195"/>
      <c r="H626" s="195"/>
      <c r="I626" s="195">
        <v>0</v>
      </c>
      <c r="J626" s="195">
        <v>0</v>
      </c>
      <c r="K626" s="195">
        <v>0</v>
      </c>
      <c r="L626" s="195">
        <v>0</v>
      </c>
      <c r="M626" s="195"/>
      <c r="N626" s="195"/>
      <c r="O626" s="195"/>
      <c r="P626" s="195"/>
      <c r="Q626" s="316"/>
      <c r="R626" s="195"/>
      <c r="S626" s="316"/>
      <c r="T626" s="195" t="s">
        <v>889</v>
      </c>
      <c r="U626" s="195"/>
      <c r="V626" s="195">
        <v>0</v>
      </c>
      <c r="W626" s="195">
        <v>0</v>
      </c>
      <c r="X626" s="195"/>
      <c r="Y626" s="195"/>
      <c r="Z626" s="195"/>
      <c r="AA626" s="195"/>
      <c r="AB626" s="316"/>
      <c r="AC626" s="316"/>
      <c r="AD626" s="195" t="s">
        <v>1039</v>
      </c>
      <c r="AE626" s="195"/>
      <c r="AF626" s="195"/>
      <c r="AG626" s="195"/>
    </row>
    <row r="627" spans="1:33">
      <c r="A627" s="195"/>
      <c r="B627" s="195" t="s">
        <v>889</v>
      </c>
      <c r="C627" s="195"/>
      <c r="D627" s="195" t="s">
        <v>1073</v>
      </c>
      <c r="E627" s="195"/>
      <c r="F627" s="195" t="s">
        <v>641</v>
      </c>
      <c r="G627" s="195"/>
      <c r="H627" s="195"/>
      <c r="I627" s="195">
        <v>0</v>
      </c>
      <c r="J627" s="195">
        <v>0</v>
      </c>
      <c r="K627" s="195">
        <v>0</v>
      </c>
      <c r="L627" s="195">
        <v>0</v>
      </c>
      <c r="M627" s="195"/>
      <c r="N627" s="195"/>
      <c r="O627" s="195"/>
      <c r="P627" s="195"/>
      <c r="Q627" s="316"/>
      <c r="R627" s="195"/>
      <c r="S627" s="316"/>
      <c r="T627" s="195" t="s">
        <v>889</v>
      </c>
      <c r="U627" s="195"/>
      <c r="V627" s="195">
        <v>0</v>
      </c>
      <c r="W627" s="195">
        <v>0</v>
      </c>
      <c r="X627" s="195"/>
      <c r="Y627" s="195"/>
      <c r="Z627" s="195"/>
      <c r="AA627" s="195"/>
      <c r="AB627" s="316"/>
      <c r="AC627" s="316"/>
      <c r="AD627" s="195" t="s">
        <v>1040</v>
      </c>
      <c r="AE627" s="195"/>
      <c r="AF627" s="195"/>
      <c r="AG627" s="195"/>
    </row>
    <row r="628" spans="1:33">
      <c r="A628" s="195"/>
      <c r="B628" s="195" t="s">
        <v>889</v>
      </c>
      <c r="C628" s="195"/>
      <c r="D628" s="195" t="s">
        <v>1075</v>
      </c>
      <c r="E628" s="195"/>
      <c r="F628" s="195" t="s">
        <v>648</v>
      </c>
      <c r="G628" s="195"/>
      <c r="H628" s="195"/>
      <c r="I628" s="195">
        <v>0</v>
      </c>
      <c r="J628" s="195">
        <v>0</v>
      </c>
      <c r="K628" s="195">
        <v>0</v>
      </c>
      <c r="L628" s="195">
        <v>0</v>
      </c>
      <c r="M628" s="195"/>
      <c r="N628" s="195"/>
      <c r="O628" s="195"/>
      <c r="P628" s="195"/>
      <c r="Q628" s="316"/>
      <c r="R628" s="195"/>
      <c r="S628" s="316"/>
      <c r="T628" s="195" t="s">
        <v>889</v>
      </c>
      <c r="U628" s="195"/>
      <c r="V628" s="195">
        <v>0</v>
      </c>
      <c r="W628" s="195">
        <v>0</v>
      </c>
      <c r="X628" s="195"/>
      <c r="Y628" s="195"/>
      <c r="Z628" s="195"/>
      <c r="AA628" s="195"/>
      <c r="AB628" s="316"/>
      <c r="AC628" s="316"/>
      <c r="AD628" s="195" t="s">
        <v>1041</v>
      </c>
      <c r="AE628" s="195"/>
      <c r="AF628" s="195"/>
      <c r="AG628" s="195"/>
    </row>
    <row r="629" spans="1:33">
      <c r="A629" s="195"/>
      <c r="B629" s="195" t="s">
        <v>889</v>
      </c>
      <c r="C629" s="195"/>
      <c r="D629" s="195" t="s">
        <v>1077</v>
      </c>
      <c r="E629" s="195"/>
      <c r="F629" s="195" t="s">
        <v>968</v>
      </c>
      <c r="G629" s="195"/>
      <c r="H629" s="195"/>
      <c r="I629" s="195">
        <v>0</v>
      </c>
      <c r="J629" s="195">
        <v>0</v>
      </c>
      <c r="K629" s="195">
        <v>0</v>
      </c>
      <c r="L629" s="195">
        <v>0</v>
      </c>
      <c r="M629" s="195"/>
      <c r="N629" s="195"/>
      <c r="O629" s="195"/>
      <c r="P629" s="195"/>
      <c r="Q629" s="316"/>
      <c r="R629" s="195"/>
      <c r="S629" s="316"/>
      <c r="T629" s="195" t="s">
        <v>889</v>
      </c>
      <c r="U629" s="195"/>
      <c r="V629" s="195">
        <v>0</v>
      </c>
      <c r="W629" s="195">
        <v>0</v>
      </c>
      <c r="X629" s="195"/>
      <c r="Y629" s="195"/>
      <c r="Z629" s="195"/>
      <c r="AA629" s="195"/>
      <c r="AB629" s="316"/>
      <c r="AC629" s="316"/>
      <c r="AD629" s="195" t="s">
        <v>1044</v>
      </c>
      <c r="AE629" s="195"/>
      <c r="AF629" s="195"/>
      <c r="AG629" s="195"/>
    </row>
    <row r="630" spans="1:33">
      <c r="A630" s="195"/>
      <c r="B630" s="195" t="s">
        <v>889</v>
      </c>
      <c r="C630" s="195"/>
      <c r="D630" s="195" t="s">
        <v>1079</v>
      </c>
      <c r="E630" s="195"/>
      <c r="F630" s="195" t="s">
        <v>1080</v>
      </c>
      <c r="G630" s="195"/>
      <c r="H630" s="195"/>
      <c r="I630" s="195">
        <v>0</v>
      </c>
      <c r="J630" s="195">
        <v>0</v>
      </c>
      <c r="K630" s="195">
        <v>0</v>
      </c>
      <c r="L630" s="195">
        <v>0</v>
      </c>
      <c r="M630" s="195"/>
      <c r="N630" s="195"/>
      <c r="O630" s="195"/>
      <c r="P630" s="195"/>
      <c r="Q630" s="316"/>
      <c r="R630" s="195"/>
      <c r="S630" s="316"/>
      <c r="T630" s="195" t="s">
        <v>889</v>
      </c>
      <c r="U630" s="195"/>
      <c r="V630" s="195">
        <v>0</v>
      </c>
      <c r="W630" s="195">
        <v>0</v>
      </c>
      <c r="X630" s="195"/>
      <c r="Y630" s="195"/>
      <c r="Z630" s="195"/>
      <c r="AA630" s="195"/>
      <c r="AB630" s="316"/>
      <c r="AC630" s="316"/>
      <c r="AD630" s="195" t="s">
        <v>1047</v>
      </c>
      <c r="AE630" s="195"/>
      <c r="AF630" s="195"/>
      <c r="AG630" s="195"/>
    </row>
    <row r="631" spans="1:33">
      <c r="A631" s="195"/>
      <c r="B631" s="195" t="s">
        <v>889</v>
      </c>
      <c r="C631" s="195"/>
      <c r="D631" s="195"/>
      <c r="E631" s="195"/>
      <c r="F631" s="195"/>
      <c r="G631" s="195"/>
      <c r="H631" s="195"/>
      <c r="I631" s="195">
        <v>0</v>
      </c>
      <c r="J631" s="195">
        <v>0</v>
      </c>
      <c r="K631" s="195">
        <v>0</v>
      </c>
      <c r="L631" s="195">
        <v>0</v>
      </c>
      <c r="M631" s="195"/>
      <c r="N631" s="195"/>
      <c r="O631" s="195"/>
      <c r="P631" s="195"/>
      <c r="Q631" s="316"/>
      <c r="R631" s="195"/>
      <c r="S631" s="316"/>
      <c r="T631" s="195" t="s">
        <v>889</v>
      </c>
      <c r="U631" s="195"/>
      <c r="V631" s="195">
        <v>0</v>
      </c>
      <c r="W631" s="195">
        <v>0</v>
      </c>
      <c r="X631" s="195"/>
      <c r="Y631" s="195"/>
      <c r="Z631" s="195"/>
      <c r="AA631" s="195"/>
      <c r="AB631" s="316"/>
      <c r="AC631" s="316"/>
      <c r="AD631" s="195"/>
      <c r="AE631" s="195"/>
      <c r="AF631" s="195"/>
      <c r="AG631" s="195"/>
    </row>
    <row r="632" spans="1:33">
      <c r="A632" s="195"/>
      <c r="B632" s="195" t="s">
        <v>889</v>
      </c>
      <c r="C632" s="195"/>
      <c r="D632" s="195"/>
      <c r="E632" s="195"/>
      <c r="F632" s="195" t="s">
        <v>1221</v>
      </c>
      <c r="G632" s="195"/>
      <c r="H632" s="195"/>
      <c r="I632" s="195">
        <v>0</v>
      </c>
      <c r="J632" s="195">
        <v>0</v>
      </c>
      <c r="K632" s="195">
        <v>0</v>
      </c>
      <c r="L632" s="195">
        <v>0</v>
      </c>
      <c r="M632" s="195"/>
      <c r="N632" s="195"/>
      <c r="O632" s="195"/>
      <c r="P632" s="195"/>
      <c r="Q632" s="316"/>
      <c r="R632" s="195"/>
      <c r="S632" s="316"/>
      <c r="T632" s="195" t="s">
        <v>889</v>
      </c>
      <c r="U632" s="195"/>
      <c r="V632" s="195">
        <v>0</v>
      </c>
      <c r="W632" s="195">
        <v>0</v>
      </c>
      <c r="X632" s="195"/>
      <c r="Y632" s="195"/>
      <c r="Z632" s="195"/>
      <c r="AA632" s="195"/>
      <c r="AB632" s="316"/>
      <c r="AC632" s="316"/>
      <c r="AD632" s="195"/>
      <c r="AE632" s="195"/>
      <c r="AF632" s="195"/>
      <c r="AG632" s="195"/>
    </row>
    <row r="633" spans="1:33">
      <c r="A633" s="195"/>
      <c r="B633" s="195" t="s">
        <v>889</v>
      </c>
      <c r="C633" s="195"/>
      <c r="D633" s="195" t="s">
        <v>1087</v>
      </c>
      <c r="E633" s="195"/>
      <c r="F633" s="195" t="s">
        <v>641</v>
      </c>
      <c r="G633" s="195"/>
      <c r="H633" s="195"/>
      <c r="I633" s="195">
        <v>0</v>
      </c>
      <c r="J633" s="195">
        <v>0</v>
      </c>
      <c r="K633" s="195">
        <v>0</v>
      </c>
      <c r="L633" s="195">
        <v>0</v>
      </c>
      <c r="M633" s="195"/>
      <c r="N633" s="195"/>
      <c r="O633" s="195"/>
      <c r="P633" s="195"/>
      <c r="Q633" s="316"/>
      <c r="R633" s="195"/>
      <c r="S633" s="316"/>
      <c r="T633" s="195" t="s">
        <v>889</v>
      </c>
      <c r="U633" s="195"/>
      <c r="V633" s="195">
        <v>0</v>
      </c>
      <c r="W633" s="195">
        <v>0</v>
      </c>
      <c r="X633" s="195"/>
      <c r="Y633" s="195"/>
      <c r="Z633" s="195"/>
      <c r="AA633" s="195"/>
      <c r="AB633" s="316"/>
      <c r="AC633" s="316"/>
      <c r="AD633" s="195" t="s">
        <v>1054</v>
      </c>
      <c r="AE633" s="195"/>
      <c r="AF633" s="195"/>
      <c r="AG633" s="195"/>
    </row>
    <row r="634" spans="1:33">
      <c r="A634" s="195"/>
      <c r="B634" s="195" t="s">
        <v>889</v>
      </c>
      <c r="C634" s="195"/>
      <c r="D634" s="195" t="s">
        <v>1089</v>
      </c>
      <c r="E634" s="195"/>
      <c r="F634" s="195" t="s">
        <v>642</v>
      </c>
      <c r="G634" s="195"/>
      <c r="H634" s="195"/>
      <c r="I634" s="195">
        <v>200000</v>
      </c>
      <c r="J634" s="195">
        <v>0</v>
      </c>
      <c r="K634" s="195">
        <v>0</v>
      </c>
      <c r="L634" s="195">
        <v>200000</v>
      </c>
      <c r="M634" s="195"/>
      <c r="N634" s="195"/>
      <c r="O634" s="195"/>
      <c r="P634" s="195"/>
      <c r="Q634" s="316"/>
      <c r="R634" s="195"/>
      <c r="S634" s="316"/>
      <c r="T634" s="195" t="s">
        <v>889</v>
      </c>
      <c r="U634" s="195"/>
      <c r="V634" s="195">
        <v>0</v>
      </c>
      <c r="W634" s="195">
        <v>0</v>
      </c>
      <c r="X634" s="195"/>
      <c r="Y634" s="195"/>
      <c r="Z634" s="195"/>
      <c r="AA634" s="195"/>
      <c r="AB634" s="316"/>
      <c r="AC634" s="316"/>
      <c r="AD634" s="195" t="s">
        <v>1058</v>
      </c>
      <c r="AE634" s="195"/>
      <c r="AF634" s="195"/>
      <c r="AG634" s="195"/>
    </row>
    <row r="635" spans="1:33">
      <c r="A635" s="195"/>
      <c r="B635" s="195" t="s">
        <v>889</v>
      </c>
      <c r="C635" s="195"/>
      <c r="D635" s="195" t="s">
        <v>1091</v>
      </c>
      <c r="E635" s="195"/>
      <c r="F635" s="195" t="s">
        <v>1071</v>
      </c>
      <c r="G635" s="195"/>
      <c r="H635" s="195"/>
      <c r="I635" s="195">
        <v>0</v>
      </c>
      <c r="J635" s="195">
        <v>0</v>
      </c>
      <c r="K635" s="195">
        <v>0</v>
      </c>
      <c r="L635" s="195">
        <v>0</v>
      </c>
      <c r="M635" s="195"/>
      <c r="N635" s="195"/>
      <c r="O635" s="195"/>
      <c r="P635" s="195"/>
      <c r="Q635" s="316"/>
      <c r="R635" s="195"/>
      <c r="S635" s="316"/>
      <c r="T635" s="195" t="s">
        <v>889</v>
      </c>
      <c r="U635" s="195"/>
      <c r="V635" s="195">
        <v>0</v>
      </c>
      <c r="W635" s="195">
        <v>0</v>
      </c>
      <c r="X635" s="195"/>
      <c r="Y635" s="195"/>
      <c r="Z635" s="195"/>
      <c r="AA635" s="195"/>
      <c r="AB635" s="316"/>
      <c r="AC635" s="316"/>
      <c r="AD635" s="195" t="s">
        <v>1060</v>
      </c>
      <c r="AE635" s="195"/>
      <c r="AF635" s="195"/>
      <c r="AG635" s="195"/>
    </row>
    <row r="636" spans="1:33">
      <c r="A636" s="195"/>
      <c r="B636" s="195" t="s">
        <v>889</v>
      </c>
      <c r="C636" s="195"/>
      <c r="D636" s="195" t="s">
        <v>1093</v>
      </c>
      <c r="E636" s="195"/>
      <c r="F636" s="195" t="s">
        <v>962</v>
      </c>
      <c r="G636" s="195"/>
      <c r="H636" s="195"/>
      <c r="I636" s="195">
        <v>0</v>
      </c>
      <c r="J636" s="195">
        <v>0</v>
      </c>
      <c r="K636" s="195">
        <v>0</v>
      </c>
      <c r="L636" s="195">
        <v>0</v>
      </c>
      <c r="M636" s="195"/>
      <c r="N636" s="195"/>
      <c r="O636" s="195"/>
      <c r="P636" s="195"/>
      <c r="Q636" s="316"/>
      <c r="R636" s="195"/>
      <c r="S636" s="316"/>
      <c r="T636" s="195" t="s">
        <v>889</v>
      </c>
      <c r="U636" s="195"/>
      <c r="V636" s="195">
        <v>0</v>
      </c>
      <c r="W636" s="195">
        <v>0</v>
      </c>
      <c r="X636" s="195"/>
      <c r="Y636" s="195"/>
      <c r="Z636" s="195"/>
      <c r="AA636" s="195"/>
      <c r="AB636" s="316"/>
      <c r="AC636" s="316"/>
      <c r="AD636" s="195" t="s">
        <v>1061</v>
      </c>
      <c r="AE636" s="195"/>
      <c r="AF636" s="195"/>
      <c r="AG636" s="195"/>
    </row>
    <row r="637" spans="1:33">
      <c r="A637" s="195"/>
      <c r="B637" s="195" t="s">
        <v>889</v>
      </c>
      <c r="C637" s="195"/>
      <c r="D637" s="195" t="s">
        <v>1095</v>
      </c>
      <c r="E637" s="195"/>
      <c r="F637" s="195" t="s">
        <v>1096</v>
      </c>
      <c r="G637" s="195"/>
      <c r="H637" s="195"/>
      <c r="I637" s="195">
        <v>0</v>
      </c>
      <c r="J637" s="195">
        <v>0</v>
      </c>
      <c r="K637" s="195">
        <v>0</v>
      </c>
      <c r="L637" s="195">
        <v>0</v>
      </c>
      <c r="M637" s="195"/>
      <c r="N637" s="195"/>
      <c r="O637" s="195"/>
      <c r="P637" s="195"/>
      <c r="Q637" s="316"/>
      <c r="R637" s="195"/>
      <c r="S637" s="316"/>
      <c r="T637" s="195" t="s">
        <v>889</v>
      </c>
      <c r="U637" s="195"/>
      <c r="V637" s="195">
        <v>0</v>
      </c>
      <c r="W637" s="195">
        <v>0</v>
      </c>
      <c r="X637" s="195"/>
      <c r="Y637" s="195"/>
      <c r="Z637" s="195"/>
      <c r="AA637" s="195"/>
      <c r="AB637" s="316"/>
      <c r="AC637" s="316"/>
      <c r="AD637" s="195" t="s">
        <v>1062</v>
      </c>
      <c r="AE637" s="195"/>
      <c r="AF637" s="195"/>
      <c r="AG637" s="195"/>
    </row>
    <row r="638" spans="1:33">
      <c r="A638" s="195"/>
      <c r="B638" s="195" t="s">
        <v>889</v>
      </c>
      <c r="C638" s="195"/>
      <c r="D638" s="195" t="s">
        <v>1098</v>
      </c>
      <c r="E638" s="195"/>
      <c r="F638" s="195" t="s">
        <v>648</v>
      </c>
      <c r="G638" s="195"/>
      <c r="H638" s="195"/>
      <c r="I638" s="195">
        <v>0</v>
      </c>
      <c r="J638" s="195">
        <v>0</v>
      </c>
      <c r="K638" s="195">
        <v>0</v>
      </c>
      <c r="L638" s="195">
        <v>0</v>
      </c>
      <c r="M638" s="195"/>
      <c r="N638" s="195"/>
      <c r="O638" s="195"/>
      <c r="P638" s="195"/>
      <c r="Q638" s="316"/>
      <c r="R638" s="195"/>
      <c r="S638" s="316"/>
      <c r="T638" s="195" t="s">
        <v>889</v>
      </c>
      <c r="U638" s="195"/>
      <c r="V638" s="195">
        <v>0</v>
      </c>
      <c r="W638" s="195">
        <v>0</v>
      </c>
      <c r="X638" s="195"/>
      <c r="Y638" s="195"/>
      <c r="Z638" s="195"/>
      <c r="AA638" s="195"/>
      <c r="AB638" s="316"/>
      <c r="AC638" s="316"/>
      <c r="AD638" s="195" t="s">
        <v>1063</v>
      </c>
      <c r="AE638" s="195"/>
      <c r="AF638" s="195"/>
      <c r="AG638" s="195"/>
    </row>
    <row r="639" spans="1:33">
      <c r="A639" s="195"/>
      <c r="B639" s="195" t="s">
        <v>889</v>
      </c>
      <c r="C639" s="195"/>
      <c r="D639" s="195" t="s">
        <v>1100</v>
      </c>
      <c r="E639" s="195"/>
      <c r="F639" s="195" t="s">
        <v>968</v>
      </c>
      <c r="G639" s="195"/>
      <c r="H639" s="195"/>
      <c r="I639" s="195">
        <v>0</v>
      </c>
      <c r="J639" s="195">
        <v>0</v>
      </c>
      <c r="K639" s="195">
        <v>0</v>
      </c>
      <c r="L639" s="195">
        <v>0</v>
      </c>
      <c r="M639" s="195"/>
      <c r="N639" s="195"/>
      <c r="O639" s="195"/>
      <c r="P639" s="195"/>
      <c r="Q639" s="316"/>
      <c r="R639" s="195"/>
      <c r="S639" s="316"/>
      <c r="T639" s="195" t="s">
        <v>889</v>
      </c>
      <c r="U639" s="195"/>
      <c r="V639" s="195">
        <v>0</v>
      </c>
      <c r="W639" s="195">
        <v>0</v>
      </c>
      <c r="X639" s="195"/>
      <c r="Y639" s="195"/>
      <c r="Z639" s="195"/>
      <c r="AA639" s="195"/>
      <c r="AB639" s="316"/>
      <c r="AC639" s="316"/>
      <c r="AD639" s="195" t="s">
        <v>1064</v>
      </c>
      <c r="AE639" s="195"/>
      <c r="AF639" s="195"/>
      <c r="AG639" s="195"/>
    </row>
    <row r="640" spans="1:33">
      <c r="A640" s="195"/>
      <c r="B640" s="195" t="s">
        <v>889</v>
      </c>
      <c r="C640" s="195"/>
      <c r="D640" s="195" t="s">
        <v>1102</v>
      </c>
      <c r="E640" s="195"/>
      <c r="F640" s="195" t="s">
        <v>1103</v>
      </c>
      <c r="G640" s="195"/>
      <c r="H640" s="195"/>
      <c r="I640" s="195">
        <v>0</v>
      </c>
      <c r="J640" s="195">
        <v>0</v>
      </c>
      <c r="K640" s="195">
        <v>0</v>
      </c>
      <c r="L640" s="195">
        <v>0</v>
      </c>
      <c r="M640" s="195"/>
      <c r="N640" s="195"/>
      <c r="O640" s="195"/>
      <c r="P640" s="195"/>
      <c r="Q640" s="316"/>
      <c r="R640" s="195"/>
      <c r="S640" s="316"/>
      <c r="T640" s="195" t="s">
        <v>889</v>
      </c>
      <c r="U640" s="195"/>
      <c r="V640" s="195">
        <v>0</v>
      </c>
      <c r="W640" s="195">
        <v>0</v>
      </c>
      <c r="X640" s="195"/>
      <c r="Y640" s="195"/>
      <c r="Z640" s="195"/>
      <c r="AA640" s="195"/>
      <c r="AB640" s="316"/>
      <c r="AC640" s="316"/>
      <c r="AD640" s="195" t="s">
        <v>1066</v>
      </c>
      <c r="AE640" s="195"/>
      <c r="AF640" s="195"/>
      <c r="AG640" s="195"/>
    </row>
    <row r="641" spans="1:33">
      <c r="A641" s="195"/>
      <c r="B641" s="195" t="s">
        <v>889</v>
      </c>
      <c r="C641" s="195"/>
      <c r="D641" s="195" t="s">
        <v>1105</v>
      </c>
      <c r="E641" s="195"/>
      <c r="F641" s="195" t="s">
        <v>1106</v>
      </c>
      <c r="G641" s="195"/>
      <c r="H641" s="195"/>
      <c r="I641" s="195">
        <v>0</v>
      </c>
      <c r="J641" s="195">
        <v>0</v>
      </c>
      <c r="K641" s="195">
        <v>0</v>
      </c>
      <c r="L641" s="195">
        <v>0</v>
      </c>
      <c r="M641" s="195"/>
      <c r="N641" s="195"/>
      <c r="O641" s="195"/>
      <c r="P641" s="195"/>
      <c r="Q641" s="316"/>
      <c r="R641" s="195"/>
      <c r="S641" s="316"/>
      <c r="T641" s="195" t="s">
        <v>889</v>
      </c>
      <c r="U641" s="195"/>
      <c r="V641" s="195">
        <v>0</v>
      </c>
      <c r="W641" s="195">
        <v>0</v>
      </c>
      <c r="X641" s="195"/>
      <c r="Y641" s="195"/>
      <c r="Z641" s="195"/>
      <c r="AA641" s="195"/>
      <c r="AB641" s="316"/>
      <c r="AC641" s="316"/>
      <c r="AD641" s="195" t="s">
        <v>1069</v>
      </c>
      <c r="AE641" s="195"/>
      <c r="AF641" s="195"/>
      <c r="AG641" s="195"/>
    </row>
    <row r="642" spans="1:33">
      <c r="A642" s="195"/>
      <c r="B642" s="195" t="s">
        <v>889</v>
      </c>
      <c r="C642" s="195"/>
      <c r="D642" s="195"/>
      <c r="E642" s="195"/>
      <c r="F642" s="195"/>
      <c r="G642" s="195"/>
      <c r="H642" s="195"/>
      <c r="I642" s="195">
        <v>0</v>
      </c>
      <c r="J642" s="195">
        <v>0</v>
      </c>
      <c r="K642" s="195">
        <v>0</v>
      </c>
      <c r="L642" s="195">
        <v>0</v>
      </c>
      <c r="M642" s="195"/>
      <c r="N642" s="195"/>
      <c r="O642" s="195"/>
      <c r="P642" s="195"/>
      <c r="Q642" s="316"/>
      <c r="R642" s="195"/>
      <c r="S642" s="316"/>
      <c r="T642" s="195" t="s">
        <v>889</v>
      </c>
      <c r="U642" s="195"/>
      <c r="V642" s="195">
        <v>0</v>
      </c>
      <c r="W642" s="195">
        <v>0</v>
      </c>
      <c r="X642" s="195"/>
      <c r="Y642" s="195"/>
      <c r="Z642" s="195"/>
      <c r="AA642" s="195"/>
      <c r="AB642" s="316"/>
      <c r="AC642" s="316"/>
      <c r="AD642" s="195"/>
      <c r="AE642" s="195"/>
      <c r="AF642" s="195"/>
      <c r="AG642" s="195"/>
    </row>
    <row r="643" spans="1:33">
      <c r="A643" s="195"/>
      <c r="B643" s="195" t="s">
        <v>889</v>
      </c>
      <c r="C643" s="195"/>
      <c r="D643" s="195"/>
      <c r="E643" s="195"/>
      <c r="F643" s="195" t="s">
        <v>4</v>
      </c>
      <c r="G643" s="195"/>
      <c r="H643" s="195"/>
      <c r="I643" s="195">
        <v>0</v>
      </c>
      <c r="J643" s="195">
        <v>0</v>
      </c>
      <c r="K643" s="195">
        <v>0</v>
      </c>
      <c r="L643" s="195">
        <v>0</v>
      </c>
      <c r="M643" s="195"/>
      <c r="N643" s="195"/>
      <c r="O643" s="195"/>
      <c r="P643" s="195"/>
      <c r="Q643" s="316"/>
      <c r="R643" s="195"/>
      <c r="S643" s="316"/>
      <c r="T643" s="195" t="s">
        <v>889</v>
      </c>
      <c r="U643" s="195"/>
      <c r="V643" s="195">
        <v>0</v>
      </c>
      <c r="W643" s="195">
        <v>0</v>
      </c>
      <c r="X643" s="195"/>
      <c r="Y643" s="195"/>
      <c r="Z643" s="195"/>
      <c r="AA643" s="195"/>
      <c r="AB643" s="316"/>
      <c r="AC643" s="316"/>
      <c r="AD643" s="195"/>
      <c r="AE643" s="195"/>
      <c r="AF643" s="195"/>
      <c r="AG643" s="195"/>
    </row>
    <row r="644" spans="1:33">
      <c r="A644" s="195"/>
      <c r="B644" s="195" t="s">
        <v>889</v>
      </c>
      <c r="C644" s="195"/>
      <c r="D644" s="195" t="s">
        <v>1113</v>
      </c>
      <c r="E644" s="195"/>
      <c r="F644" s="195" t="s">
        <v>1114</v>
      </c>
      <c r="G644" s="195"/>
      <c r="H644" s="195"/>
      <c r="I644" s="195">
        <v>0</v>
      </c>
      <c r="J644" s="195">
        <v>0</v>
      </c>
      <c r="K644" s="195">
        <v>0</v>
      </c>
      <c r="L644" s="195">
        <v>0</v>
      </c>
      <c r="M644" s="195"/>
      <c r="N644" s="195"/>
      <c r="O644" s="195"/>
      <c r="P644" s="195"/>
      <c r="Q644" s="316"/>
      <c r="R644" s="195"/>
      <c r="S644" s="316"/>
      <c r="T644" s="195" t="s">
        <v>889</v>
      </c>
      <c r="U644" s="195"/>
      <c r="V644" s="195">
        <v>0</v>
      </c>
      <c r="W644" s="195">
        <v>0</v>
      </c>
      <c r="X644" s="195"/>
      <c r="Y644" s="195"/>
      <c r="Z644" s="195"/>
      <c r="AA644" s="195"/>
      <c r="AB644" s="316"/>
      <c r="AC644" s="316"/>
      <c r="AD644" s="195" t="s">
        <v>1076</v>
      </c>
      <c r="AE644" s="195"/>
      <c r="AF644" s="195"/>
      <c r="AG644" s="195"/>
    </row>
    <row r="645" spans="1:33">
      <c r="A645" s="195"/>
      <c r="B645" s="195" t="s">
        <v>889</v>
      </c>
      <c r="C645" s="195"/>
      <c r="D645" s="195" t="s">
        <v>1116</v>
      </c>
      <c r="E645" s="195"/>
      <c r="F645" s="195" t="s">
        <v>1117</v>
      </c>
      <c r="G645" s="195"/>
      <c r="H645" s="195"/>
      <c r="I645" s="195">
        <v>0</v>
      </c>
      <c r="J645" s="195">
        <v>0</v>
      </c>
      <c r="K645" s="195">
        <v>0</v>
      </c>
      <c r="L645" s="195">
        <v>0</v>
      </c>
      <c r="M645" s="195"/>
      <c r="N645" s="195"/>
      <c r="O645" s="195"/>
      <c r="P645" s="195"/>
      <c r="Q645" s="316"/>
      <c r="R645" s="195"/>
      <c r="S645" s="316"/>
      <c r="T645" s="195" t="s">
        <v>889</v>
      </c>
      <c r="U645" s="195"/>
      <c r="V645" s="195">
        <v>0</v>
      </c>
      <c r="W645" s="195">
        <v>0</v>
      </c>
      <c r="X645" s="195"/>
      <c r="Y645" s="195"/>
      <c r="Z645" s="195"/>
      <c r="AA645" s="195"/>
      <c r="AB645" s="316"/>
      <c r="AC645" s="316"/>
      <c r="AD645" s="195" t="s">
        <v>1078</v>
      </c>
      <c r="AE645" s="195"/>
      <c r="AF645" s="195"/>
      <c r="AG645" s="195"/>
    </row>
    <row r="646" spans="1:33">
      <c r="A646" s="195"/>
      <c r="B646" s="195" t="s">
        <v>889</v>
      </c>
      <c r="C646" s="195"/>
      <c r="D646" s="195"/>
      <c r="E646" s="195"/>
      <c r="F646" s="195"/>
      <c r="G646" s="195"/>
      <c r="H646" s="195"/>
      <c r="I646" s="195">
        <v>0</v>
      </c>
      <c r="J646" s="195">
        <v>0</v>
      </c>
      <c r="K646" s="195">
        <v>0</v>
      </c>
      <c r="L646" s="195">
        <v>0</v>
      </c>
      <c r="M646" s="195"/>
      <c r="N646" s="195"/>
      <c r="O646" s="195"/>
      <c r="P646" s="195"/>
      <c r="Q646" s="316"/>
      <c r="R646" s="195"/>
      <c r="S646" s="316"/>
      <c r="T646" s="195" t="s">
        <v>889</v>
      </c>
      <c r="U646" s="195"/>
      <c r="V646" s="195">
        <v>0</v>
      </c>
      <c r="W646" s="195">
        <v>0</v>
      </c>
      <c r="X646" s="195"/>
      <c r="Y646" s="195"/>
      <c r="Z646" s="195"/>
      <c r="AA646" s="195"/>
      <c r="AB646" s="316"/>
      <c r="AC646" s="316"/>
      <c r="AD646" s="195"/>
      <c r="AE646" s="195"/>
      <c r="AF646" s="195"/>
      <c r="AG646" s="195"/>
    </row>
    <row r="647" spans="1:33">
      <c r="A647" s="195"/>
      <c r="B647" s="195" t="s">
        <v>889</v>
      </c>
      <c r="C647" s="195"/>
      <c r="D647" s="195"/>
      <c r="E647" s="195"/>
      <c r="F647" s="195" t="s">
        <v>1122</v>
      </c>
      <c r="G647" s="195"/>
      <c r="H647" s="195"/>
      <c r="I647" s="195">
        <v>0</v>
      </c>
      <c r="J647" s="195">
        <v>0</v>
      </c>
      <c r="K647" s="195">
        <v>0</v>
      </c>
      <c r="L647" s="195">
        <v>0</v>
      </c>
      <c r="M647" s="195"/>
      <c r="N647" s="195"/>
      <c r="O647" s="195"/>
      <c r="P647" s="195"/>
      <c r="Q647" s="316"/>
      <c r="R647" s="195"/>
      <c r="S647" s="316"/>
      <c r="T647" s="195" t="s">
        <v>889</v>
      </c>
      <c r="U647" s="195"/>
      <c r="V647" s="195">
        <v>0</v>
      </c>
      <c r="W647" s="195">
        <v>0</v>
      </c>
      <c r="X647" s="195"/>
      <c r="Y647" s="195"/>
      <c r="Z647" s="195"/>
      <c r="AA647" s="195"/>
      <c r="AB647" s="316"/>
      <c r="AC647" s="316"/>
      <c r="AD647" s="195"/>
      <c r="AE647" s="195"/>
      <c r="AF647" s="195"/>
      <c r="AG647" s="195"/>
    </row>
    <row r="648" spans="1:33">
      <c r="A648" s="195"/>
      <c r="B648" s="195" t="s">
        <v>889</v>
      </c>
      <c r="C648" s="195"/>
      <c r="D648" s="195" t="s">
        <v>1124</v>
      </c>
      <c r="E648" s="195"/>
      <c r="F648" s="195" t="s">
        <v>1125</v>
      </c>
      <c r="G648" s="195"/>
      <c r="H648" s="195"/>
      <c r="I648" s="195">
        <v>0</v>
      </c>
      <c r="J648" s="195">
        <v>0</v>
      </c>
      <c r="K648" s="195">
        <v>0</v>
      </c>
      <c r="L648" s="195">
        <v>0</v>
      </c>
      <c r="M648" s="195"/>
      <c r="N648" s="195"/>
      <c r="O648" s="195"/>
      <c r="P648" s="195"/>
      <c r="Q648" s="316"/>
      <c r="R648" s="195"/>
      <c r="S648" s="316"/>
      <c r="T648" s="195" t="s">
        <v>889</v>
      </c>
      <c r="U648" s="195"/>
      <c r="V648" s="195">
        <v>0</v>
      </c>
      <c r="W648" s="195">
        <v>0</v>
      </c>
      <c r="X648" s="195"/>
      <c r="Y648" s="195"/>
      <c r="Z648" s="195"/>
      <c r="AA648" s="195"/>
      <c r="AB648" s="316"/>
      <c r="AC648" s="316"/>
      <c r="AD648" s="195" t="s">
        <v>1085</v>
      </c>
      <c r="AE648" s="195"/>
      <c r="AF648" s="195"/>
      <c r="AG648" s="195"/>
    </row>
    <row r="649" spans="1:33">
      <c r="A649" s="195"/>
      <c r="B649" s="195" t="s">
        <v>889</v>
      </c>
      <c r="C649" s="195"/>
      <c r="D649" s="195"/>
      <c r="E649" s="195"/>
      <c r="F649" s="195"/>
      <c r="G649" s="195"/>
      <c r="H649" s="195"/>
      <c r="I649" s="195">
        <v>0</v>
      </c>
      <c r="J649" s="195">
        <v>0</v>
      </c>
      <c r="K649" s="195">
        <v>0</v>
      </c>
      <c r="L649" s="195">
        <v>0</v>
      </c>
      <c r="M649" s="195"/>
      <c r="N649" s="195"/>
      <c r="O649" s="195"/>
      <c r="P649" s="195"/>
      <c r="Q649" s="316"/>
      <c r="R649" s="195"/>
      <c r="S649" s="316"/>
      <c r="T649" s="195" t="s">
        <v>889</v>
      </c>
      <c r="U649" s="195"/>
      <c r="V649" s="195">
        <v>0</v>
      </c>
      <c r="W649" s="195">
        <v>0</v>
      </c>
      <c r="X649" s="195"/>
      <c r="Y649" s="195"/>
      <c r="Z649" s="195"/>
      <c r="AA649" s="195"/>
      <c r="AB649" s="316"/>
      <c r="AC649" s="316"/>
      <c r="AD649" s="195"/>
      <c r="AE649" s="195"/>
      <c r="AF649" s="195"/>
      <c r="AG649" s="195"/>
    </row>
    <row r="650" spans="1:33">
      <c r="A650" s="195"/>
      <c r="B650" s="195" t="s">
        <v>889</v>
      </c>
      <c r="C650" s="195"/>
      <c r="D650" s="195"/>
      <c r="E650" s="195"/>
      <c r="F650" s="195" t="s">
        <v>1129</v>
      </c>
      <c r="G650" s="195"/>
      <c r="H650" s="195"/>
      <c r="I650" s="195">
        <v>0</v>
      </c>
      <c r="J650" s="195">
        <v>0</v>
      </c>
      <c r="K650" s="195">
        <v>0</v>
      </c>
      <c r="L650" s="195">
        <v>0</v>
      </c>
      <c r="M650" s="195"/>
      <c r="N650" s="195"/>
      <c r="O650" s="195"/>
      <c r="P650" s="195"/>
      <c r="Q650" s="316"/>
      <c r="R650" s="195"/>
      <c r="S650" s="316"/>
      <c r="T650" s="195" t="s">
        <v>889</v>
      </c>
      <c r="U650" s="195"/>
      <c r="V650" s="195">
        <v>0</v>
      </c>
      <c r="W650" s="195">
        <v>0</v>
      </c>
      <c r="X650" s="195"/>
      <c r="Y650" s="195"/>
      <c r="Z650" s="195"/>
      <c r="AA650" s="195"/>
      <c r="AB650" s="316"/>
      <c r="AC650" s="316"/>
      <c r="AD650" s="195"/>
      <c r="AE650" s="195"/>
      <c r="AF650" s="195"/>
      <c r="AG650" s="195"/>
    </row>
    <row r="651" spans="1:33">
      <c r="A651" s="195"/>
      <c r="B651" s="195" t="s">
        <v>889</v>
      </c>
      <c r="C651" s="195"/>
      <c r="D651" s="195" t="s">
        <v>1131</v>
      </c>
      <c r="E651" s="195"/>
      <c r="F651" s="195" t="s">
        <v>1132</v>
      </c>
      <c r="G651" s="195"/>
      <c r="H651" s="195"/>
      <c r="I651" s="195">
        <v>0</v>
      </c>
      <c r="J651" s="195">
        <v>0</v>
      </c>
      <c r="K651" s="195">
        <v>0</v>
      </c>
      <c r="L651" s="195">
        <v>0</v>
      </c>
      <c r="M651" s="195"/>
      <c r="N651" s="195"/>
      <c r="O651" s="195"/>
      <c r="P651" s="195"/>
      <c r="Q651" s="316"/>
      <c r="R651" s="195"/>
      <c r="S651" s="316"/>
      <c r="T651" s="195" t="s">
        <v>889</v>
      </c>
      <c r="U651" s="195"/>
      <c r="V651" s="195">
        <v>0</v>
      </c>
      <c r="W651" s="195">
        <v>0</v>
      </c>
      <c r="X651" s="195"/>
      <c r="Y651" s="195"/>
      <c r="Z651" s="195"/>
      <c r="AA651" s="195"/>
      <c r="AB651" s="316"/>
      <c r="AC651" s="316"/>
      <c r="AD651" s="195" t="s">
        <v>1090</v>
      </c>
      <c r="AE651" s="195"/>
      <c r="AF651" s="195"/>
      <c r="AG651" s="195"/>
    </row>
    <row r="652" spans="1:33">
      <c r="A652" s="195"/>
      <c r="B652" s="195" t="s">
        <v>889</v>
      </c>
      <c r="C652" s="195"/>
      <c r="D652" s="195"/>
      <c r="E652" s="195"/>
      <c r="F652" s="195"/>
      <c r="G652" s="195"/>
      <c r="H652" s="195"/>
      <c r="I652" s="195">
        <v>0</v>
      </c>
      <c r="J652" s="195">
        <v>0</v>
      </c>
      <c r="K652" s="195">
        <v>0</v>
      </c>
      <c r="L652" s="195">
        <v>0</v>
      </c>
      <c r="M652" s="195"/>
      <c r="N652" s="195"/>
      <c r="O652" s="195"/>
      <c r="P652" s="195"/>
      <c r="Q652" s="316"/>
      <c r="R652" s="195"/>
      <c r="S652" s="316"/>
      <c r="T652" s="195" t="s">
        <v>889</v>
      </c>
      <c r="U652" s="195"/>
      <c r="V652" s="195">
        <v>0</v>
      </c>
      <c r="W652" s="195">
        <v>0</v>
      </c>
      <c r="X652" s="195"/>
      <c r="Y652" s="195"/>
      <c r="Z652" s="195"/>
      <c r="AA652" s="195"/>
      <c r="AB652" s="316"/>
      <c r="AC652" s="316"/>
      <c r="AD652" s="195"/>
      <c r="AE652" s="195"/>
      <c r="AF652" s="195"/>
      <c r="AG652" s="195"/>
    </row>
    <row r="653" spans="1:33">
      <c r="A653" s="195"/>
      <c r="B653" s="195" t="s">
        <v>889</v>
      </c>
      <c r="C653" s="195"/>
      <c r="D653" s="195"/>
      <c r="E653" s="195"/>
      <c r="F653" s="195" t="s">
        <v>9</v>
      </c>
      <c r="G653" s="195"/>
      <c r="H653" s="195"/>
      <c r="I653" s="195">
        <v>0</v>
      </c>
      <c r="J653" s="195">
        <v>0</v>
      </c>
      <c r="K653" s="195">
        <v>0</v>
      </c>
      <c r="L653" s="195">
        <v>0</v>
      </c>
      <c r="M653" s="195"/>
      <c r="N653" s="195"/>
      <c r="O653" s="195"/>
      <c r="P653" s="195"/>
      <c r="Q653" s="316"/>
      <c r="R653" s="195"/>
      <c r="S653" s="316"/>
      <c r="T653" s="195" t="s">
        <v>889</v>
      </c>
      <c r="U653" s="195"/>
      <c r="V653" s="195">
        <v>0</v>
      </c>
      <c r="W653" s="195">
        <v>0</v>
      </c>
      <c r="X653" s="195"/>
      <c r="Y653" s="195"/>
      <c r="Z653" s="195"/>
      <c r="AA653" s="195"/>
      <c r="AB653" s="316"/>
      <c r="AC653" s="316"/>
      <c r="AD653" s="195"/>
      <c r="AE653" s="195"/>
      <c r="AF653" s="195"/>
      <c r="AG653" s="195"/>
    </row>
    <row r="654" spans="1:33">
      <c r="A654" s="195"/>
      <c r="B654" s="195" t="s">
        <v>889</v>
      </c>
      <c r="C654" s="195"/>
      <c r="D654" s="195" t="s">
        <v>1139</v>
      </c>
      <c r="E654" s="195"/>
      <c r="F654" s="195" t="s">
        <v>1140</v>
      </c>
      <c r="G654" s="195"/>
      <c r="H654" s="195"/>
      <c r="I654" s="195">
        <v>0</v>
      </c>
      <c r="J654" s="195">
        <v>0</v>
      </c>
      <c r="K654" s="195">
        <v>0</v>
      </c>
      <c r="L654" s="195">
        <v>0</v>
      </c>
      <c r="M654" s="195"/>
      <c r="N654" s="195"/>
      <c r="O654" s="195"/>
      <c r="P654" s="195"/>
      <c r="Q654" s="316"/>
      <c r="R654" s="195"/>
      <c r="S654" s="316"/>
      <c r="T654" s="195" t="s">
        <v>889</v>
      </c>
      <c r="U654" s="195"/>
      <c r="V654" s="195">
        <v>0</v>
      </c>
      <c r="W654" s="195">
        <v>0</v>
      </c>
      <c r="X654" s="195"/>
      <c r="Y654" s="195"/>
      <c r="Z654" s="195"/>
      <c r="AA654" s="195"/>
      <c r="AB654" s="316"/>
      <c r="AC654" s="316"/>
      <c r="AD654" s="195" t="s">
        <v>1097</v>
      </c>
      <c r="AE654" s="195"/>
      <c r="AF654" s="195"/>
      <c r="AG654" s="195"/>
    </row>
    <row r="655" spans="1:33">
      <c r="A655" s="195"/>
      <c r="B655" s="195" t="s">
        <v>889</v>
      </c>
      <c r="C655" s="195"/>
      <c r="D655" s="195" t="s">
        <v>1142</v>
      </c>
      <c r="E655" s="195"/>
      <c r="F655" s="195" t="s">
        <v>1143</v>
      </c>
      <c r="G655" s="195"/>
      <c r="H655" s="195"/>
      <c r="I655" s="195">
        <v>0</v>
      </c>
      <c r="J655" s="195">
        <v>0</v>
      </c>
      <c r="K655" s="195">
        <v>0</v>
      </c>
      <c r="L655" s="195">
        <v>0</v>
      </c>
      <c r="M655" s="195"/>
      <c r="N655" s="195"/>
      <c r="O655" s="195"/>
      <c r="P655" s="195"/>
      <c r="Q655" s="316"/>
      <c r="R655" s="195"/>
      <c r="S655" s="316"/>
      <c r="T655" s="195" t="s">
        <v>889</v>
      </c>
      <c r="U655" s="195"/>
      <c r="V655" s="195">
        <v>0</v>
      </c>
      <c r="W655" s="195">
        <v>0</v>
      </c>
      <c r="X655" s="195"/>
      <c r="Y655" s="195"/>
      <c r="Z655" s="195"/>
      <c r="AA655" s="195"/>
      <c r="AB655" s="316"/>
      <c r="AC655" s="316"/>
      <c r="AD655" s="195" t="s">
        <v>1099</v>
      </c>
      <c r="AE655" s="195"/>
      <c r="AF655" s="195"/>
      <c r="AG655" s="195"/>
    </row>
    <row r="656" spans="1:33">
      <c r="A656" s="195"/>
      <c r="B656" s="195" t="s">
        <v>889</v>
      </c>
      <c r="C656" s="195"/>
      <c r="D656" s="195" t="s">
        <v>1145</v>
      </c>
      <c r="E656" s="195"/>
      <c r="F656" s="195" t="s">
        <v>1146</v>
      </c>
      <c r="G656" s="195"/>
      <c r="H656" s="195"/>
      <c r="I656" s="195">
        <v>0</v>
      </c>
      <c r="J656" s="195">
        <v>0</v>
      </c>
      <c r="K656" s="195">
        <v>0</v>
      </c>
      <c r="L656" s="195">
        <v>0</v>
      </c>
      <c r="M656" s="195"/>
      <c r="N656" s="195"/>
      <c r="O656" s="195"/>
      <c r="P656" s="195"/>
      <c r="Q656" s="316"/>
      <c r="R656" s="195"/>
      <c r="S656" s="316"/>
      <c r="T656" s="195" t="s">
        <v>889</v>
      </c>
      <c r="U656" s="195"/>
      <c r="V656" s="195">
        <v>0</v>
      </c>
      <c r="W656" s="195">
        <v>0</v>
      </c>
      <c r="X656" s="195"/>
      <c r="Y656" s="195"/>
      <c r="Z656" s="195"/>
      <c r="AA656" s="195"/>
      <c r="AB656" s="316"/>
      <c r="AC656" s="316"/>
      <c r="AD656" s="195" t="s">
        <v>1101</v>
      </c>
      <c r="AE656" s="195"/>
      <c r="AF656" s="195"/>
      <c r="AG656" s="195"/>
    </row>
    <row r="657" spans="1:33">
      <c r="A657" s="195"/>
      <c r="B657" s="195" t="s">
        <v>889</v>
      </c>
      <c r="C657" s="195"/>
      <c r="D657" s="195" t="s">
        <v>1148</v>
      </c>
      <c r="E657" s="195"/>
      <c r="F657" s="195" t="s">
        <v>965</v>
      </c>
      <c r="G657" s="195"/>
      <c r="H657" s="195"/>
      <c r="I657" s="195">
        <v>0</v>
      </c>
      <c r="J657" s="195">
        <v>0</v>
      </c>
      <c r="K657" s="195">
        <v>0</v>
      </c>
      <c r="L657" s="195">
        <v>0</v>
      </c>
      <c r="M657" s="195"/>
      <c r="N657" s="195"/>
      <c r="O657" s="195"/>
      <c r="P657" s="195"/>
      <c r="Q657" s="316"/>
      <c r="R657" s="195"/>
      <c r="S657" s="316"/>
      <c r="T657" s="195" t="s">
        <v>889</v>
      </c>
      <c r="U657" s="195"/>
      <c r="V657" s="195">
        <v>0</v>
      </c>
      <c r="W657" s="195">
        <v>0</v>
      </c>
      <c r="X657" s="195"/>
      <c r="Y657" s="195"/>
      <c r="Z657" s="195"/>
      <c r="AA657" s="195"/>
      <c r="AB657" s="316"/>
      <c r="AC657" s="316"/>
      <c r="AD657" s="195" t="s">
        <v>1104</v>
      </c>
      <c r="AE657" s="195"/>
      <c r="AF657" s="195"/>
      <c r="AG657" s="195"/>
    </row>
    <row r="658" spans="1:33">
      <c r="A658" s="195"/>
      <c r="B658" s="195" t="s">
        <v>889</v>
      </c>
      <c r="C658" s="195"/>
      <c r="D658" s="195"/>
      <c r="E658" s="195"/>
      <c r="F658" s="195"/>
      <c r="G658" s="195"/>
      <c r="H658" s="195"/>
      <c r="I658" s="195">
        <v>0</v>
      </c>
      <c r="J658" s="195">
        <v>0</v>
      </c>
      <c r="K658" s="195">
        <v>0</v>
      </c>
      <c r="L658" s="195">
        <v>0</v>
      </c>
      <c r="M658" s="195"/>
      <c r="N658" s="195"/>
      <c r="O658" s="195"/>
      <c r="P658" s="195"/>
      <c r="Q658" s="316"/>
      <c r="R658" s="195"/>
      <c r="S658" s="316"/>
      <c r="T658" s="195" t="s">
        <v>889</v>
      </c>
      <c r="U658" s="195"/>
      <c r="V658" s="195">
        <v>0</v>
      </c>
      <c r="W658" s="195">
        <v>0</v>
      </c>
      <c r="X658" s="195"/>
      <c r="Y658" s="195"/>
      <c r="Z658" s="195"/>
      <c r="AA658" s="195"/>
      <c r="AB658" s="316"/>
      <c r="AC658" s="316"/>
      <c r="AD658" s="195"/>
      <c r="AE658" s="195"/>
      <c r="AF658" s="195"/>
      <c r="AG658" s="195"/>
    </row>
    <row r="659" spans="1:33">
      <c r="A659" s="195"/>
      <c r="B659" s="195" t="s">
        <v>889</v>
      </c>
      <c r="C659" s="195"/>
      <c r="D659" s="195"/>
      <c r="E659" s="195"/>
      <c r="F659" s="195" t="s">
        <v>1222</v>
      </c>
      <c r="G659" s="195"/>
      <c r="H659" s="195"/>
      <c r="I659" s="195">
        <v>1000000</v>
      </c>
      <c r="J659" s="195">
        <v>0</v>
      </c>
      <c r="K659" s="195">
        <v>0</v>
      </c>
      <c r="L659" s="195">
        <v>1000000</v>
      </c>
      <c r="M659" s="195"/>
      <c r="N659" s="195"/>
      <c r="O659" s="195"/>
      <c r="P659" s="195"/>
      <c r="Q659" s="316"/>
      <c r="R659" s="195"/>
      <c r="S659" s="316"/>
      <c r="T659" s="195" t="s">
        <v>889</v>
      </c>
      <c r="U659" s="195"/>
      <c r="V659" s="195">
        <v>208983</v>
      </c>
      <c r="W659" s="195">
        <v>0</v>
      </c>
      <c r="X659" s="195"/>
      <c r="Y659" s="195"/>
      <c r="Z659" s="195"/>
      <c r="AA659" s="195"/>
      <c r="AB659" s="316"/>
      <c r="AC659" s="316"/>
      <c r="AD659" s="195" t="s">
        <v>1110</v>
      </c>
      <c r="AE659" s="195"/>
      <c r="AF659" s="195"/>
      <c r="AG659" s="195"/>
    </row>
    <row r="660" spans="1:33">
      <c r="A660" s="195"/>
      <c r="B660" s="195" t="s">
        <v>889</v>
      </c>
      <c r="C660" s="195"/>
      <c r="D660" s="195"/>
      <c r="E660" s="195"/>
      <c r="F660" s="195"/>
      <c r="G660" s="195"/>
      <c r="H660" s="195"/>
      <c r="I660" s="195">
        <v>0</v>
      </c>
      <c r="J660" s="195">
        <v>0</v>
      </c>
      <c r="K660" s="195">
        <v>0</v>
      </c>
      <c r="L660" s="195">
        <v>0</v>
      </c>
      <c r="M660" s="195"/>
      <c r="N660" s="195"/>
      <c r="O660" s="195"/>
      <c r="P660" s="195"/>
      <c r="Q660" s="316"/>
      <c r="R660" s="195"/>
      <c r="S660" s="316"/>
      <c r="T660" s="195" t="s">
        <v>889</v>
      </c>
      <c r="U660" s="195"/>
      <c r="V660" s="195">
        <v>0</v>
      </c>
      <c r="W660" s="195">
        <v>0</v>
      </c>
      <c r="X660" s="195"/>
      <c r="Y660" s="195"/>
      <c r="Z660" s="195"/>
      <c r="AA660" s="195"/>
      <c r="AB660" s="316"/>
      <c r="AC660" s="316"/>
      <c r="AD660" s="195"/>
      <c r="AE660" s="195"/>
      <c r="AF660" s="195"/>
      <c r="AG660" s="195"/>
    </row>
    <row r="661" spans="1:33">
      <c r="A661" s="195"/>
      <c r="B661" s="195" t="s">
        <v>889</v>
      </c>
      <c r="C661" s="195"/>
      <c r="D661" s="195"/>
      <c r="E661" s="195"/>
      <c r="F661" s="195" t="s">
        <v>1223</v>
      </c>
      <c r="G661" s="195"/>
      <c r="H661" s="195"/>
      <c r="I661" s="195">
        <v>10021000</v>
      </c>
      <c r="J661" s="195">
        <v>-130060</v>
      </c>
      <c r="K661" s="195">
        <v>0</v>
      </c>
      <c r="L661" s="195">
        <v>9890940</v>
      </c>
      <c r="M661" s="195"/>
      <c r="N661" s="195"/>
      <c r="O661" s="195"/>
      <c r="P661" s="195"/>
      <c r="Q661" s="316"/>
      <c r="R661" s="195"/>
      <c r="S661" s="316"/>
      <c r="T661" s="195" t="s">
        <v>889</v>
      </c>
      <c r="U661" s="195"/>
      <c r="V661" s="195">
        <v>8538080</v>
      </c>
      <c r="W661" s="195">
        <v>0</v>
      </c>
      <c r="X661" s="195"/>
      <c r="Y661" s="195"/>
      <c r="Z661" s="195"/>
      <c r="AA661" s="195"/>
      <c r="AB661" s="316"/>
      <c r="AC661" s="316"/>
      <c r="AD661" s="195" t="s">
        <v>1112</v>
      </c>
      <c r="AE661" s="195"/>
      <c r="AF661" s="195"/>
      <c r="AG661" s="195"/>
    </row>
    <row r="662" spans="1:33">
      <c r="A662" s="195"/>
      <c r="B662" s="195" t="s">
        <v>889</v>
      </c>
      <c r="C662" s="195"/>
      <c r="D662" s="195"/>
      <c r="E662" s="195"/>
      <c r="F662" s="195"/>
      <c r="G662" s="195"/>
      <c r="H662" s="195"/>
      <c r="I662" s="195">
        <v>0</v>
      </c>
      <c r="J662" s="195">
        <v>0</v>
      </c>
      <c r="K662" s="195">
        <v>0</v>
      </c>
      <c r="L662" s="195">
        <v>0</v>
      </c>
      <c r="M662" s="195"/>
      <c r="N662" s="195"/>
      <c r="O662" s="195"/>
      <c r="P662" s="195"/>
      <c r="Q662" s="316"/>
      <c r="R662" s="195"/>
      <c r="S662" s="316"/>
      <c r="T662" s="195" t="s">
        <v>889</v>
      </c>
      <c r="U662" s="195"/>
      <c r="V662" s="195">
        <v>0</v>
      </c>
      <c r="W662" s="195">
        <v>0</v>
      </c>
      <c r="X662" s="195"/>
      <c r="Y662" s="195"/>
      <c r="Z662" s="195"/>
      <c r="AA662" s="195"/>
      <c r="AB662" s="316"/>
      <c r="AC662" s="316"/>
      <c r="AD662" s="195"/>
      <c r="AE662" s="195"/>
      <c r="AF662" s="195"/>
      <c r="AG662" s="195"/>
    </row>
    <row r="663" spans="1:33">
      <c r="A663" s="195"/>
      <c r="B663" s="195" t="s">
        <v>889</v>
      </c>
      <c r="C663" s="195"/>
      <c r="D663" s="195"/>
      <c r="E663" s="195"/>
      <c r="F663" s="195"/>
      <c r="G663" s="195"/>
      <c r="H663" s="195"/>
      <c r="I663" s="195">
        <v>0</v>
      </c>
      <c r="J663" s="195">
        <v>0</v>
      </c>
      <c r="K663" s="195">
        <v>0</v>
      </c>
      <c r="L663" s="195">
        <v>0</v>
      </c>
      <c r="M663" s="195"/>
      <c r="N663" s="195"/>
      <c r="O663" s="195"/>
      <c r="P663" s="195"/>
      <c r="Q663" s="316"/>
      <c r="R663" s="195"/>
      <c r="S663" s="316"/>
      <c r="T663" s="195" t="s">
        <v>889</v>
      </c>
      <c r="U663" s="195"/>
      <c r="V663" s="195">
        <v>0</v>
      </c>
      <c r="W663" s="195">
        <v>0</v>
      </c>
      <c r="X663" s="195"/>
      <c r="Y663" s="195"/>
      <c r="Z663" s="195"/>
      <c r="AA663" s="195"/>
      <c r="AB663" s="316"/>
      <c r="AC663" s="316"/>
      <c r="AD663" s="195"/>
      <c r="AE663" s="195"/>
      <c r="AF663" s="195"/>
      <c r="AG663" s="195"/>
    </row>
    <row r="664" spans="1:33">
      <c r="A664" s="195"/>
      <c r="B664" s="195" t="s">
        <v>889</v>
      </c>
      <c r="C664" s="195"/>
      <c r="D664" s="195"/>
      <c r="E664" s="195"/>
      <c r="F664" s="195"/>
      <c r="G664" s="195"/>
      <c r="H664" s="195"/>
      <c r="I664" s="195">
        <v>0</v>
      </c>
      <c r="J664" s="195">
        <v>0</v>
      </c>
      <c r="K664" s="195">
        <v>0</v>
      </c>
      <c r="L664" s="195">
        <v>0</v>
      </c>
      <c r="M664" s="195"/>
      <c r="N664" s="195"/>
      <c r="O664" s="195"/>
      <c r="P664" s="195"/>
      <c r="Q664" s="316"/>
      <c r="R664" s="195"/>
      <c r="S664" s="316"/>
      <c r="T664" s="195" t="s">
        <v>889</v>
      </c>
      <c r="U664" s="195"/>
      <c r="V664" s="195">
        <v>0</v>
      </c>
      <c r="W664" s="195">
        <v>0</v>
      </c>
      <c r="X664" s="195"/>
      <c r="Y664" s="195"/>
      <c r="Z664" s="195"/>
      <c r="AA664" s="195"/>
      <c r="AB664" s="316"/>
      <c r="AC664" s="316"/>
      <c r="AD664" s="195"/>
      <c r="AE664" s="195"/>
      <c r="AF664" s="195"/>
      <c r="AG664" s="195"/>
    </row>
    <row r="665" spans="1:33">
      <c r="A665" s="195"/>
      <c r="B665" s="195" t="s">
        <v>889</v>
      </c>
      <c r="C665" s="195"/>
      <c r="D665" s="195"/>
      <c r="E665" s="195"/>
      <c r="F665" s="195"/>
      <c r="G665" s="195"/>
      <c r="H665" s="195"/>
      <c r="I665" s="195">
        <v>0</v>
      </c>
      <c r="J665" s="195">
        <v>0</v>
      </c>
      <c r="K665" s="195">
        <v>0</v>
      </c>
      <c r="L665" s="195">
        <v>0</v>
      </c>
      <c r="M665" s="195"/>
      <c r="N665" s="195"/>
      <c r="O665" s="195"/>
      <c r="P665" s="195"/>
      <c r="Q665" s="316"/>
      <c r="R665" s="195"/>
      <c r="S665" s="316"/>
      <c r="T665" s="195" t="s">
        <v>889</v>
      </c>
      <c r="U665" s="195"/>
      <c r="V665" s="195">
        <v>0</v>
      </c>
      <c r="W665" s="195">
        <v>0</v>
      </c>
      <c r="X665" s="195"/>
      <c r="Y665" s="195"/>
      <c r="Z665" s="195"/>
      <c r="AA665" s="195"/>
      <c r="AB665" s="316"/>
      <c r="AC665" s="316"/>
      <c r="AD665" s="195"/>
      <c r="AE665" s="195"/>
      <c r="AF665" s="195"/>
      <c r="AG665" s="195"/>
    </row>
    <row r="666" spans="1:33">
      <c r="A666" s="195"/>
      <c r="B666" s="195" t="s">
        <v>889</v>
      </c>
      <c r="C666" s="195"/>
      <c r="D666" s="195"/>
      <c r="E666" s="195"/>
      <c r="F666" s="195"/>
      <c r="G666" s="195"/>
      <c r="H666" s="195"/>
      <c r="I666" s="195">
        <v>0</v>
      </c>
      <c r="J666" s="195">
        <v>0</v>
      </c>
      <c r="K666" s="195">
        <v>0</v>
      </c>
      <c r="L666" s="195">
        <v>0</v>
      </c>
      <c r="M666" s="195"/>
      <c r="N666" s="195"/>
      <c r="O666" s="195"/>
      <c r="P666" s="195"/>
      <c r="Q666" s="316"/>
      <c r="R666" s="195"/>
      <c r="S666" s="316"/>
      <c r="T666" s="195" t="s">
        <v>889</v>
      </c>
      <c r="U666" s="195"/>
      <c r="V666" s="195">
        <v>0</v>
      </c>
      <c r="W666" s="195">
        <v>0</v>
      </c>
      <c r="X666" s="195"/>
      <c r="Y666" s="195"/>
      <c r="Z666" s="195"/>
      <c r="AA666" s="195"/>
      <c r="AB666" s="316"/>
      <c r="AC666" s="316"/>
      <c r="AD666" s="195"/>
      <c r="AE666" s="195"/>
      <c r="AF666" s="195"/>
      <c r="AG666" s="195"/>
    </row>
    <row r="667" spans="1:33">
      <c r="A667" s="195"/>
      <c r="B667" s="195" t="s">
        <v>889</v>
      </c>
      <c r="C667" s="195"/>
      <c r="D667" s="195"/>
      <c r="E667" s="195"/>
      <c r="F667" s="195"/>
      <c r="G667" s="195"/>
      <c r="H667" s="195"/>
      <c r="I667" s="195">
        <v>0</v>
      </c>
      <c r="J667" s="195">
        <v>0</v>
      </c>
      <c r="K667" s="195">
        <v>0</v>
      </c>
      <c r="L667" s="195">
        <v>0</v>
      </c>
      <c r="M667" s="195"/>
      <c r="N667" s="195"/>
      <c r="O667" s="195"/>
      <c r="P667" s="195"/>
      <c r="Q667" s="316"/>
      <c r="R667" s="195"/>
      <c r="S667" s="316"/>
      <c r="T667" s="195" t="s">
        <v>889</v>
      </c>
      <c r="U667" s="195"/>
      <c r="V667" s="195">
        <v>0</v>
      </c>
      <c r="W667" s="195">
        <v>0</v>
      </c>
      <c r="X667" s="195"/>
      <c r="Y667" s="195"/>
      <c r="Z667" s="195"/>
      <c r="AA667" s="195"/>
      <c r="AB667" s="316"/>
      <c r="AC667" s="316"/>
      <c r="AD667" s="195"/>
      <c r="AE667" s="195"/>
      <c r="AF667" s="195"/>
      <c r="AG667" s="195"/>
    </row>
    <row r="668" spans="1:33">
      <c r="A668" s="195" t="s">
        <v>901</v>
      </c>
      <c r="B668" s="195"/>
      <c r="C668" s="195"/>
      <c r="D668" s="195"/>
      <c r="E668" s="195"/>
      <c r="F668" s="195"/>
      <c r="G668" s="195"/>
      <c r="H668" s="195"/>
      <c r="I668" s="195"/>
      <c r="J668" s="195"/>
      <c r="K668" s="195"/>
      <c r="L668" s="195"/>
      <c r="M668" s="195"/>
      <c r="N668" s="195"/>
      <c r="O668" s="195"/>
      <c r="P668" s="195"/>
      <c r="Q668" s="316"/>
      <c r="R668" s="195"/>
      <c r="S668" s="316"/>
      <c r="T668" s="195" t="s">
        <v>889</v>
      </c>
      <c r="U668" s="195"/>
      <c r="V668" s="195"/>
      <c r="W668" s="195"/>
      <c r="X668" s="195"/>
      <c r="Y668" s="195"/>
      <c r="Z668" s="195"/>
      <c r="AA668" s="195"/>
      <c r="AB668" s="316"/>
      <c r="AC668" s="316"/>
      <c r="AD668" s="195"/>
      <c r="AE668" s="195"/>
      <c r="AF668" s="195"/>
      <c r="AG668" s="195"/>
    </row>
    <row r="669" spans="1:33">
      <c r="A669" s="195" t="s">
        <v>901</v>
      </c>
      <c r="B669" s="195"/>
      <c r="C669" s="195"/>
      <c r="D669" s="195"/>
      <c r="E669" s="195"/>
      <c r="F669" s="195"/>
      <c r="G669" s="195"/>
      <c r="H669" s="195"/>
      <c r="I669" s="195"/>
      <c r="J669" s="195"/>
      <c r="K669" s="195"/>
      <c r="L669" s="195"/>
      <c r="M669" s="195"/>
      <c r="N669" s="195"/>
      <c r="O669" s="195"/>
      <c r="P669" s="195"/>
      <c r="Q669" s="316"/>
      <c r="R669" s="195"/>
      <c r="S669" s="316"/>
      <c r="T669" s="195" t="s">
        <v>889</v>
      </c>
      <c r="U669" s="195"/>
      <c r="V669" s="195"/>
      <c r="W669" s="195"/>
      <c r="X669" s="195"/>
      <c r="Y669" s="195"/>
      <c r="Z669" s="195"/>
      <c r="AA669" s="195"/>
      <c r="AB669" s="316"/>
      <c r="AC669" s="316"/>
      <c r="AD669" s="195"/>
      <c r="AE669" s="195"/>
      <c r="AF669" s="195"/>
      <c r="AG669" s="195"/>
    </row>
    <row r="670" spans="1:33">
      <c r="A670" s="195" t="s">
        <v>901</v>
      </c>
      <c r="B670" s="195"/>
      <c r="C670" s="195"/>
      <c r="D670" s="195"/>
      <c r="E670" s="195"/>
      <c r="F670" s="195"/>
      <c r="G670" s="195"/>
      <c r="H670" s="195"/>
      <c r="I670" s="195"/>
      <c r="J670" s="195"/>
      <c r="K670" s="195"/>
      <c r="L670" s="195"/>
      <c r="M670" s="195"/>
      <c r="N670" s="195"/>
      <c r="O670" s="195"/>
      <c r="P670" s="195"/>
      <c r="Q670" s="316"/>
      <c r="R670" s="195"/>
      <c r="S670" s="316"/>
      <c r="T670" s="195" t="s">
        <v>889</v>
      </c>
      <c r="U670" s="195"/>
      <c r="V670" s="195"/>
      <c r="W670" s="195"/>
      <c r="X670" s="195"/>
      <c r="Y670" s="195"/>
      <c r="Z670" s="195"/>
      <c r="AA670" s="195"/>
      <c r="AB670" s="316"/>
      <c r="AC670" s="316"/>
      <c r="AD670" s="195"/>
      <c r="AE670" s="195"/>
      <c r="AF670" s="195"/>
      <c r="AG670" s="195"/>
    </row>
    <row r="671" spans="1:33">
      <c r="A671" s="195" t="s">
        <v>901</v>
      </c>
      <c r="B671" s="195"/>
      <c r="C671" s="195"/>
      <c r="D671" s="195"/>
      <c r="E671" s="195"/>
      <c r="F671" s="195"/>
      <c r="G671" s="195"/>
      <c r="H671" s="195"/>
      <c r="I671" s="195"/>
      <c r="J671" s="195"/>
      <c r="K671" s="195"/>
      <c r="L671" s="195"/>
      <c r="M671" s="195"/>
      <c r="N671" s="195"/>
      <c r="O671" s="195"/>
      <c r="P671" s="195"/>
      <c r="Q671" s="316"/>
      <c r="R671" s="195"/>
      <c r="S671" s="316"/>
      <c r="T671" s="195" t="s">
        <v>889</v>
      </c>
      <c r="U671" s="195"/>
      <c r="V671" s="195"/>
      <c r="W671" s="195"/>
      <c r="X671" s="195"/>
      <c r="Y671" s="195"/>
      <c r="Z671" s="195"/>
      <c r="AA671" s="195"/>
      <c r="AB671" s="316"/>
      <c r="AC671" s="316"/>
      <c r="AD671" s="195"/>
      <c r="AE671" s="195"/>
      <c r="AF671" s="195"/>
      <c r="AG671" s="195"/>
    </row>
    <row r="672" spans="1:33">
      <c r="A672" s="195" t="s">
        <v>901</v>
      </c>
      <c r="B672" s="195"/>
      <c r="C672" s="195"/>
      <c r="D672" s="195"/>
      <c r="E672" s="195"/>
      <c r="F672" s="195"/>
      <c r="G672" s="195"/>
      <c r="H672" s="195"/>
      <c r="I672" s="195"/>
      <c r="J672" s="195"/>
      <c r="K672" s="195"/>
      <c r="L672" s="195"/>
      <c r="M672" s="195"/>
      <c r="N672" s="195"/>
      <c r="O672" s="195"/>
      <c r="P672" s="195"/>
      <c r="Q672" s="316"/>
      <c r="R672" s="195"/>
      <c r="S672" s="316"/>
      <c r="T672" s="195" t="s">
        <v>889</v>
      </c>
      <c r="U672" s="195"/>
      <c r="V672" s="195"/>
      <c r="W672" s="195"/>
      <c r="X672" s="195"/>
      <c r="Y672" s="195"/>
      <c r="Z672" s="195"/>
      <c r="AA672" s="195"/>
      <c r="AB672" s="316"/>
      <c r="AC672" s="316"/>
      <c r="AD672" s="195"/>
      <c r="AE672" s="195"/>
      <c r="AF672" s="195"/>
      <c r="AG672" s="195"/>
    </row>
    <row r="673" spans="1:33">
      <c r="A673" s="195"/>
      <c r="B673" s="195"/>
      <c r="C673" s="195"/>
      <c r="D673" s="195"/>
      <c r="E673" s="195"/>
      <c r="F673" s="195"/>
      <c r="G673" s="195"/>
      <c r="H673" s="195"/>
      <c r="I673" s="195"/>
      <c r="J673" s="195"/>
      <c r="K673" s="195"/>
      <c r="L673" s="195">
        <v>0</v>
      </c>
      <c r="M673" s="195"/>
      <c r="N673" s="195"/>
      <c r="O673" s="195"/>
      <c r="P673" s="195"/>
      <c r="Q673" s="316">
        <v>0</v>
      </c>
      <c r="R673" s="195"/>
      <c r="S673" s="316"/>
      <c r="T673" s="195" t="s">
        <v>889</v>
      </c>
      <c r="U673" s="195"/>
      <c r="V673" s="195">
        <v>0</v>
      </c>
      <c r="W673" s="195"/>
      <c r="X673" s="195"/>
      <c r="Y673" s="195"/>
      <c r="Z673" s="195"/>
      <c r="AA673" s="195"/>
      <c r="AB673" s="316"/>
      <c r="AC673" s="316"/>
      <c r="AD673" s="195"/>
      <c r="AE673" s="195"/>
      <c r="AF673" s="195"/>
      <c r="AG673" s="195"/>
    </row>
    <row r="674" spans="1:33">
      <c r="A674" s="195" t="s">
        <v>901</v>
      </c>
      <c r="B674" s="195" t="s">
        <v>889</v>
      </c>
      <c r="C674" s="195" t="s">
        <v>902</v>
      </c>
      <c r="D674" s="195"/>
      <c r="E674" s="195"/>
      <c r="F674" s="195"/>
      <c r="G674" s="195"/>
      <c r="H674" s="195" t="s">
        <v>904</v>
      </c>
      <c r="I674" s="195"/>
      <c r="J674" s="195"/>
      <c r="K674" s="195"/>
      <c r="L674" s="195">
        <v>8890940</v>
      </c>
      <c r="M674" s="195"/>
      <c r="N674" s="195"/>
      <c r="O674" s="195"/>
      <c r="P674" s="195"/>
      <c r="Q674" s="316">
        <v>94</v>
      </c>
      <c r="R674" s="195"/>
      <c r="S674" s="316"/>
      <c r="T674" s="195" t="s">
        <v>889</v>
      </c>
      <c r="U674" s="195"/>
      <c r="V674" s="195">
        <v>8329097</v>
      </c>
      <c r="W674" s="195"/>
      <c r="X674" s="195"/>
      <c r="Y674" s="195"/>
      <c r="Z674" s="195"/>
      <c r="AA674" s="195"/>
      <c r="AB674" s="316"/>
      <c r="AC674" s="316"/>
      <c r="AD674" s="195"/>
      <c r="AE674" s="195"/>
      <c r="AF674" s="195"/>
      <c r="AG674" s="195"/>
    </row>
    <row r="675" spans="1:33">
      <c r="A675" s="195" t="s">
        <v>901</v>
      </c>
      <c r="B675" s="195" t="s">
        <v>889</v>
      </c>
      <c r="C675" s="195" t="s">
        <v>902</v>
      </c>
      <c r="D675" s="195"/>
      <c r="E675" s="195"/>
      <c r="F675" s="195"/>
      <c r="G675" s="195"/>
      <c r="H675" s="195" t="s">
        <v>1068</v>
      </c>
      <c r="I675" s="195"/>
      <c r="J675" s="195"/>
      <c r="K675" s="195"/>
      <c r="L675" s="195">
        <v>1000000</v>
      </c>
      <c r="M675" s="195"/>
      <c r="N675" s="195"/>
      <c r="O675" s="195"/>
      <c r="P675" s="195"/>
      <c r="Q675" s="316">
        <v>21</v>
      </c>
      <c r="R675" s="195"/>
      <c r="S675" s="316"/>
      <c r="T675" s="195" t="s">
        <v>889</v>
      </c>
      <c r="U675" s="195"/>
      <c r="V675" s="195">
        <v>208983</v>
      </c>
      <c r="W675" s="195"/>
      <c r="X675" s="195"/>
      <c r="Y675" s="195"/>
      <c r="Z675" s="195"/>
      <c r="AA675" s="195"/>
      <c r="AB675" s="316"/>
      <c r="AC675" s="316"/>
      <c r="AD675" s="195"/>
      <c r="AE675" s="195"/>
      <c r="AF675" s="195"/>
      <c r="AG675" s="195"/>
    </row>
    <row r="676" spans="1:33">
      <c r="A676" s="195" t="s">
        <v>901</v>
      </c>
      <c r="B676" s="195" t="s">
        <v>889</v>
      </c>
      <c r="C676" s="195" t="s">
        <v>902</v>
      </c>
      <c r="D676" s="195"/>
      <c r="E676" s="195"/>
      <c r="F676" s="195"/>
      <c r="G676" s="195"/>
      <c r="H676" s="195" t="s">
        <v>1224</v>
      </c>
      <c r="I676" s="195"/>
      <c r="J676" s="195"/>
      <c r="K676" s="195"/>
      <c r="L676" s="195">
        <v>0</v>
      </c>
      <c r="M676" s="195"/>
      <c r="N676" s="195"/>
      <c r="O676" s="195"/>
      <c r="P676" s="195"/>
      <c r="Q676" s="316">
        <v>0</v>
      </c>
      <c r="R676" s="195"/>
      <c r="S676" s="316"/>
      <c r="T676" s="195" t="s">
        <v>889</v>
      </c>
      <c r="U676" s="195"/>
      <c r="V676" s="195">
        <v>0</v>
      </c>
      <c r="W676" s="195"/>
      <c r="X676" s="195"/>
      <c r="Y676" s="195"/>
      <c r="Z676" s="195"/>
      <c r="AA676" s="195"/>
      <c r="AB676" s="316"/>
      <c r="AC676" s="316"/>
      <c r="AD676" s="195"/>
      <c r="AE676" s="195"/>
      <c r="AF676" s="195"/>
      <c r="AG676" s="195"/>
    </row>
    <row r="677" spans="1:33">
      <c r="A677" s="195" t="s">
        <v>901</v>
      </c>
      <c r="B677" s="195" t="s">
        <v>889</v>
      </c>
      <c r="C677" s="195" t="s">
        <v>902</v>
      </c>
      <c r="D677" s="195"/>
      <c r="E677" s="195"/>
      <c r="F677" s="195"/>
      <c r="G677" s="195"/>
      <c r="H677" s="195" t="s">
        <v>1225</v>
      </c>
      <c r="I677" s="195"/>
      <c r="J677" s="195"/>
      <c r="K677" s="195"/>
      <c r="L677" s="195">
        <v>0</v>
      </c>
      <c r="M677" s="195"/>
      <c r="N677" s="195"/>
      <c r="O677" s="195"/>
      <c r="P677" s="195"/>
      <c r="Q677" s="316">
        <v>0</v>
      </c>
      <c r="R677" s="195"/>
      <c r="S677" s="316"/>
      <c r="T677" s="195" t="s">
        <v>889</v>
      </c>
      <c r="U677" s="195"/>
      <c r="V677" s="195">
        <v>0</v>
      </c>
      <c r="W677" s="195"/>
      <c r="X677" s="195"/>
      <c r="Y677" s="195"/>
      <c r="Z677" s="195"/>
      <c r="AA677" s="195"/>
      <c r="AB677" s="316"/>
      <c r="AC677" s="316"/>
      <c r="AD677" s="195"/>
      <c r="AE677" s="195"/>
      <c r="AF677" s="195"/>
      <c r="AG677" s="195"/>
    </row>
    <row r="678" spans="1:33">
      <c r="A678" s="195" t="s">
        <v>901</v>
      </c>
      <c r="B678" s="195" t="s">
        <v>889</v>
      </c>
      <c r="C678" s="195" t="s">
        <v>902</v>
      </c>
      <c r="D678" s="195"/>
      <c r="E678" s="195"/>
      <c r="F678" s="195"/>
      <c r="G678" s="195"/>
      <c r="H678" s="195" t="s">
        <v>1226</v>
      </c>
      <c r="I678" s="195"/>
      <c r="J678" s="195"/>
      <c r="K678" s="195"/>
      <c r="L678" s="195">
        <v>0</v>
      </c>
      <c r="M678" s="195"/>
      <c r="N678" s="195"/>
      <c r="O678" s="195"/>
      <c r="P678" s="195"/>
      <c r="Q678" s="316">
        <v>0</v>
      </c>
      <c r="R678" s="195"/>
      <c r="S678" s="316"/>
      <c r="T678" s="195" t="s">
        <v>889</v>
      </c>
      <c r="U678" s="195"/>
      <c r="V678" s="195">
        <v>0</v>
      </c>
      <c r="W678" s="195"/>
      <c r="X678" s="195"/>
      <c r="Y678" s="195"/>
      <c r="Z678" s="195"/>
      <c r="AA678" s="195"/>
      <c r="AB678" s="316"/>
      <c r="AC678" s="316"/>
      <c r="AD678" s="195"/>
      <c r="AE678" s="195"/>
      <c r="AF678" s="195"/>
      <c r="AG678" s="195"/>
    </row>
    <row r="679" spans="1:33">
      <c r="A679" s="195" t="s">
        <v>901</v>
      </c>
      <c r="B679" s="195" t="s">
        <v>889</v>
      </c>
      <c r="C679" s="195" t="s">
        <v>902</v>
      </c>
      <c r="D679" s="195"/>
      <c r="E679" s="195"/>
      <c r="F679" s="195"/>
      <c r="G679" s="195"/>
      <c r="H679" s="195" t="s">
        <v>1227</v>
      </c>
      <c r="I679" s="195"/>
      <c r="J679" s="195"/>
      <c r="K679" s="195"/>
      <c r="L679" s="195">
        <v>0</v>
      </c>
      <c r="M679" s="195"/>
      <c r="N679" s="195"/>
      <c r="O679" s="195"/>
      <c r="P679" s="195"/>
      <c r="Q679" s="316">
        <v>0</v>
      </c>
      <c r="R679" s="195"/>
      <c r="S679" s="316"/>
      <c r="T679" s="195" t="s">
        <v>889</v>
      </c>
      <c r="U679" s="195"/>
      <c r="V679" s="195">
        <v>0</v>
      </c>
      <c r="W679" s="195"/>
      <c r="X679" s="195"/>
      <c r="Y679" s="195"/>
      <c r="Z679" s="195"/>
      <c r="AA679" s="195"/>
      <c r="AB679" s="316"/>
      <c r="AC679" s="316"/>
      <c r="AD679" s="195"/>
      <c r="AE679" s="195"/>
      <c r="AF679" s="195"/>
      <c r="AG679" s="195"/>
    </row>
    <row r="680" spans="1:33">
      <c r="A680" s="195" t="s">
        <v>901</v>
      </c>
      <c r="B680" s="195" t="s">
        <v>889</v>
      </c>
      <c r="C680" s="195" t="s">
        <v>902</v>
      </c>
      <c r="D680" s="195"/>
      <c r="E680" s="195"/>
      <c r="F680" s="195"/>
      <c r="G680" s="195"/>
      <c r="H680" s="195" t="s">
        <v>1228</v>
      </c>
      <c r="I680" s="195"/>
      <c r="J680" s="195"/>
      <c r="K680" s="195"/>
      <c r="L680" s="195">
        <v>0</v>
      </c>
      <c r="M680" s="195"/>
      <c r="N680" s="195"/>
      <c r="O680" s="195"/>
      <c r="P680" s="195"/>
      <c r="Q680" s="316">
        <v>0</v>
      </c>
      <c r="R680" s="195"/>
      <c r="S680" s="316"/>
      <c r="T680" s="195" t="s">
        <v>889</v>
      </c>
      <c r="U680" s="195"/>
      <c r="V680" s="195">
        <v>0</v>
      </c>
      <c r="W680" s="195"/>
      <c r="X680" s="195"/>
      <c r="Y680" s="195"/>
      <c r="Z680" s="195"/>
      <c r="AA680" s="195"/>
      <c r="AB680" s="316"/>
      <c r="AC680" s="316"/>
      <c r="AD680" s="195"/>
      <c r="AE680" s="195"/>
      <c r="AF680" s="195"/>
      <c r="AG680" s="195"/>
    </row>
    <row r="681" spans="1:33">
      <c r="A681" s="195" t="s">
        <v>901</v>
      </c>
      <c r="B681" s="195" t="s">
        <v>889</v>
      </c>
      <c r="C681" s="195" t="s">
        <v>902</v>
      </c>
      <c r="D681" s="195"/>
      <c r="E681" s="195"/>
      <c r="F681" s="195"/>
      <c r="G681" s="195"/>
      <c r="H681" s="195" t="s">
        <v>1229</v>
      </c>
      <c r="I681" s="195"/>
      <c r="J681" s="195"/>
      <c r="K681" s="195"/>
      <c r="L681" s="195">
        <v>0</v>
      </c>
      <c r="M681" s="195"/>
      <c r="N681" s="195"/>
      <c r="O681" s="195"/>
      <c r="P681" s="195"/>
      <c r="Q681" s="316">
        <v>0</v>
      </c>
      <c r="R681" s="195"/>
      <c r="S681" s="316"/>
      <c r="T681" s="195" t="s">
        <v>889</v>
      </c>
      <c r="U681" s="195"/>
      <c r="V681" s="195">
        <v>0</v>
      </c>
      <c r="W681" s="195"/>
      <c r="X681" s="195"/>
      <c r="Y681" s="195"/>
      <c r="Z681" s="195"/>
      <c r="AA681" s="195"/>
      <c r="AB681" s="316"/>
      <c r="AC681" s="316"/>
      <c r="AD681" s="195"/>
      <c r="AE681" s="195"/>
      <c r="AF681" s="195"/>
      <c r="AG681" s="195"/>
    </row>
    <row r="682" spans="1:33">
      <c r="A682" s="195" t="s">
        <v>901</v>
      </c>
      <c r="B682" s="195" t="s">
        <v>889</v>
      </c>
      <c r="C682" s="195" t="s">
        <v>902</v>
      </c>
      <c r="D682" s="195"/>
      <c r="E682" s="195"/>
      <c r="F682" s="195"/>
      <c r="G682" s="195"/>
      <c r="H682" s="195" t="s">
        <v>1230</v>
      </c>
      <c r="I682" s="195"/>
      <c r="J682" s="195"/>
      <c r="K682" s="195"/>
      <c r="L682" s="195">
        <v>0</v>
      </c>
      <c r="M682" s="195"/>
      <c r="N682" s="195"/>
      <c r="O682" s="195"/>
      <c r="P682" s="195"/>
      <c r="Q682" s="316">
        <v>0</v>
      </c>
      <c r="R682" s="195"/>
      <c r="S682" s="316"/>
      <c r="T682" s="195" t="s">
        <v>889</v>
      </c>
      <c r="U682" s="195"/>
      <c r="V682" s="195">
        <v>0</v>
      </c>
      <c r="W682" s="195"/>
      <c r="X682" s="195"/>
      <c r="Y682" s="195"/>
      <c r="Z682" s="195"/>
      <c r="AA682" s="195"/>
      <c r="AB682" s="316"/>
      <c r="AC682" s="316"/>
      <c r="AD682" s="195"/>
      <c r="AE682" s="195"/>
      <c r="AF682" s="195"/>
      <c r="AG682" s="195"/>
    </row>
    <row r="683" spans="1:33">
      <c r="A683" s="195" t="s">
        <v>901</v>
      </c>
      <c r="B683" s="195" t="s">
        <v>889</v>
      </c>
      <c r="C683" s="195" t="s">
        <v>902</v>
      </c>
      <c r="D683" s="195"/>
      <c r="E683" s="195"/>
      <c r="F683" s="195"/>
      <c r="G683" s="195"/>
      <c r="H683" s="195" t="s">
        <v>1231</v>
      </c>
      <c r="I683" s="195"/>
      <c r="J683" s="195"/>
      <c r="K683" s="195"/>
      <c r="L683" s="195">
        <v>0</v>
      </c>
      <c r="M683" s="195"/>
      <c r="N683" s="195"/>
      <c r="O683" s="195"/>
      <c r="P683" s="195"/>
      <c r="Q683" s="316">
        <v>0</v>
      </c>
      <c r="R683" s="195"/>
      <c r="S683" s="316"/>
      <c r="T683" s="195" t="s">
        <v>889</v>
      </c>
      <c r="U683" s="195"/>
      <c r="V683" s="195">
        <v>0</v>
      </c>
      <c r="W683" s="195"/>
      <c r="X683" s="195"/>
      <c r="Y683" s="195"/>
      <c r="Z683" s="195"/>
      <c r="AA683" s="195"/>
      <c r="AB683" s="316"/>
      <c r="AC683" s="316"/>
      <c r="AD683" s="195"/>
      <c r="AE683" s="195"/>
      <c r="AF683" s="195"/>
      <c r="AG683" s="195"/>
    </row>
    <row r="684" spans="1:33">
      <c r="A684" s="195"/>
      <c r="B684" s="195"/>
      <c r="C684" s="195"/>
      <c r="D684" s="195"/>
      <c r="E684" s="195"/>
      <c r="F684" s="195"/>
      <c r="G684" s="195"/>
      <c r="H684" s="195"/>
      <c r="I684" s="195"/>
      <c r="J684" s="195"/>
      <c r="K684" s="195"/>
      <c r="L684" s="195">
        <v>0</v>
      </c>
      <c r="M684" s="195"/>
      <c r="N684" s="195"/>
      <c r="O684" s="195"/>
      <c r="P684" s="195"/>
      <c r="Q684" s="316">
        <v>0</v>
      </c>
      <c r="R684" s="195"/>
      <c r="S684" s="316"/>
      <c r="T684" s="195" t="s">
        <v>889</v>
      </c>
      <c r="U684" s="195"/>
      <c r="V684" s="195">
        <v>0</v>
      </c>
      <c r="W684" s="195"/>
      <c r="X684" s="195"/>
      <c r="Y684" s="195"/>
      <c r="Z684" s="195"/>
      <c r="AA684" s="195"/>
      <c r="AB684" s="316"/>
      <c r="AC684" s="316"/>
      <c r="AD684" s="195"/>
      <c r="AE684" s="195"/>
      <c r="AF684" s="195"/>
      <c r="AG684" s="195"/>
    </row>
    <row r="685" spans="1:33">
      <c r="A685" s="195" t="s">
        <v>901</v>
      </c>
      <c r="B685" s="195" t="s">
        <v>889</v>
      </c>
      <c r="C685" s="195" t="s">
        <v>902</v>
      </c>
      <c r="D685" s="195"/>
      <c r="E685" s="195"/>
      <c r="F685" s="195"/>
      <c r="G685" s="195"/>
      <c r="H685" s="195"/>
      <c r="I685" s="195"/>
      <c r="J685" s="195"/>
      <c r="K685" s="195"/>
      <c r="L685" s="195">
        <v>9890940</v>
      </c>
      <c r="M685" s="195"/>
      <c r="N685" s="195"/>
      <c r="O685" s="195"/>
      <c r="P685" s="195"/>
      <c r="Q685" s="316">
        <v>86</v>
      </c>
      <c r="R685" s="195"/>
      <c r="S685" s="316"/>
      <c r="T685" s="195" t="s">
        <v>889</v>
      </c>
      <c r="U685" s="195"/>
      <c r="V685" s="195">
        <v>8538080</v>
      </c>
      <c r="W685" s="195"/>
      <c r="X685" s="195"/>
      <c r="Y685" s="195"/>
      <c r="Z685" s="195"/>
      <c r="AA685" s="195"/>
      <c r="AB685" s="316"/>
      <c r="AC685" s="316"/>
      <c r="AD685" s="195"/>
      <c r="AE685" s="195"/>
      <c r="AF685" s="195"/>
      <c r="AG685" s="195"/>
    </row>
    <row r="686" spans="1:33">
      <c r="A686" s="195"/>
      <c r="B686" s="195"/>
      <c r="C686" s="195"/>
      <c r="D686" s="195"/>
      <c r="E686" s="195"/>
      <c r="F686" s="195"/>
      <c r="G686" s="195"/>
      <c r="H686" s="195"/>
      <c r="I686" s="195"/>
      <c r="J686" s="195"/>
      <c r="K686" s="195"/>
      <c r="L686" s="195">
        <v>0</v>
      </c>
      <c r="M686" s="195"/>
      <c r="N686" s="195"/>
      <c r="O686" s="195"/>
      <c r="P686" s="195"/>
      <c r="Q686" s="316">
        <v>0</v>
      </c>
      <c r="R686" s="195"/>
      <c r="S686" s="316"/>
      <c r="T686" s="195" t="s">
        <v>889</v>
      </c>
      <c r="U686" s="195"/>
      <c r="V686" s="195">
        <v>0</v>
      </c>
      <c r="W686" s="195"/>
      <c r="X686" s="195"/>
      <c r="Y686" s="195"/>
      <c r="Z686" s="195"/>
      <c r="AA686" s="195"/>
      <c r="AB686" s="316"/>
      <c r="AC686" s="316"/>
      <c r="AD686" s="195"/>
      <c r="AE686" s="195"/>
      <c r="AF686" s="195"/>
      <c r="AG686" s="195"/>
    </row>
    <row r="687" spans="1:33">
      <c r="A687" s="195"/>
      <c r="B687" s="195"/>
      <c r="C687" s="195"/>
      <c r="D687" s="195"/>
      <c r="E687" s="195"/>
      <c r="F687" s="195"/>
      <c r="G687" s="195"/>
      <c r="H687" s="195"/>
      <c r="I687" s="195"/>
      <c r="J687" s="195"/>
      <c r="K687" s="195"/>
      <c r="L687" s="195">
        <v>0</v>
      </c>
      <c r="M687" s="195"/>
      <c r="N687" s="195"/>
      <c r="O687" s="195"/>
      <c r="P687" s="195"/>
      <c r="Q687" s="316">
        <v>0</v>
      </c>
      <c r="R687" s="195"/>
      <c r="S687" s="316"/>
      <c r="T687" s="195" t="s">
        <v>889</v>
      </c>
      <c r="U687" s="195"/>
      <c r="V687" s="195">
        <v>0</v>
      </c>
      <c r="W687" s="195"/>
      <c r="X687" s="195"/>
      <c r="Y687" s="195"/>
      <c r="Z687" s="195"/>
      <c r="AA687" s="195"/>
      <c r="AB687" s="316"/>
      <c r="AC687" s="316"/>
      <c r="AD687" s="195"/>
      <c r="AE687" s="195"/>
      <c r="AF687" s="195"/>
      <c r="AG687" s="195"/>
    </row>
    <row r="688" spans="1:33">
      <c r="A688" s="195"/>
      <c r="B688" s="195"/>
      <c r="C688" s="195"/>
      <c r="D688" s="195"/>
      <c r="E688" s="195"/>
      <c r="F688" s="195"/>
      <c r="G688" s="195"/>
      <c r="H688" s="195"/>
      <c r="I688" s="195"/>
      <c r="J688" s="195"/>
      <c r="K688" s="195"/>
      <c r="L688" s="195">
        <v>0</v>
      </c>
      <c r="M688" s="195"/>
      <c r="N688" s="195"/>
      <c r="O688" s="195"/>
      <c r="P688" s="195"/>
      <c r="Q688" s="316">
        <v>0</v>
      </c>
      <c r="R688" s="195"/>
      <c r="S688" s="316"/>
      <c r="T688" s="195" t="s">
        <v>889</v>
      </c>
      <c r="U688" s="195"/>
      <c r="V688" s="195">
        <v>0</v>
      </c>
      <c r="W688" s="195"/>
      <c r="X688" s="195"/>
      <c r="Y688" s="195"/>
      <c r="Z688" s="195"/>
      <c r="AA688" s="195"/>
      <c r="AB688" s="316"/>
      <c r="AC688" s="316"/>
      <c r="AD688" s="195"/>
      <c r="AE688" s="195"/>
      <c r="AF688" s="195"/>
      <c r="AG688" s="195"/>
    </row>
    <row r="689" spans="1:33">
      <c r="A689" s="195"/>
      <c r="B689" s="195"/>
      <c r="C689" s="195"/>
      <c r="D689" s="195"/>
      <c r="E689" s="195"/>
      <c r="F689" s="195"/>
      <c r="G689" s="195"/>
      <c r="H689" s="195"/>
      <c r="I689" s="195"/>
      <c r="J689" s="195"/>
      <c r="K689" s="195"/>
      <c r="L689" s="195">
        <v>0</v>
      </c>
      <c r="M689" s="195"/>
      <c r="N689" s="195"/>
      <c r="O689" s="195"/>
      <c r="P689" s="195"/>
      <c r="Q689" s="316">
        <v>0</v>
      </c>
      <c r="R689" s="195"/>
      <c r="S689" s="316"/>
      <c r="T689" s="195" t="s">
        <v>889</v>
      </c>
      <c r="U689" s="195"/>
      <c r="V689" s="195">
        <v>0</v>
      </c>
      <c r="W689" s="195"/>
      <c r="X689" s="195"/>
      <c r="Y689" s="195"/>
      <c r="Z689" s="195"/>
      <c r="AA689" s="195"/>
      <c r="AB689" s="316"/>
      <c r="AC689" s="316"/>
      <c r="AD689" s="195"/>
      <c r="AE689" s="195"/>
      <c r="AF689" s="195"/>
      <c r="AG689" s="195"/>
    </row>
    <row r="690" spans="1:33">
      <c r="A690" s="195"/>
      <c r="B690" s="195"/>
      <c r="C690" s="195"/>
      <c r="D690" s="195"/>
      <c r="E690" s="195"/>
      <c r="F690" s="195"/>
      <c r="G690" s="195"/>
      <c r="H690" s="195"/>
      <c r="I690" s="195"/>
      <c r="J690" s="195"/>
      <c r="K690" s="195"/>
      <c r="L690" s="195">
        <v>0</v>
      </c>
      <c r="M690" s="195"/>
      <c r="N690" s="195"/>
      <c r="O690" s="195"/>
      <c r="P690" s="195"/>
      <c r="Q690" s="316">
        <v>0</v>
      </c>
      <c r="R690" s="195"/>
      <c r="S690" s="316"/>
      <c r="T690" s="195" t="s">
        <v>889</v>
      </c>
      <c r="U690" s="195"/>
      <c r="V690" s="195">
        <v>0</v>
      </c>
      <c r="W690" s="195"/>
      <c r="X690" s="195"/>
      <c r="Y690" s="195"/>
      <c r="Z690" s="195"/>
      <c r="AA690" s="195"/>
      <c r="AB690" s="316"/>
      <c r="AC690" s="316"/>
      <c r="AD690" s="195"/>
      <c r="AE690" s="195"/>
      <c r="AF690" s="195"/>
      <c r="AG690" s="195"/>
    </row>
    <row r="691" spans="1:33">
      <c r="A691" s="195" t="s">
        <v>901</v>
      </c>
      <c r="B691" s="195"/>
      <c r="C691" s="195"/>
      <c r="D691" s="195"/>
      <c r="E691" s="195"/>
      <c r="F691" s="195"/>
      <c r="G691" s="195"/>
      <c r="H691" s="195"/>
      <c r="I691" s="195"/>
      <c r="J691" s="195"/>
      <c r="K691" s="195"/>
      <c r="L691" s="195"/>
      <c r="M691" s="195"/>
      <c r="N691" s="195"/>
      <c r="O691" s="195"/>
      <c r="P691" s="195"/>
      <c r="Q691" s="316"/>
      <c r="R691" s="195"/>
      <c r="S691" s="316"/>
      <c r="T691" s="195" t="s">
        <v>889</v>
      </c>
      <c r="U691" s="195"/>
      <c r="V691" s="195"/>
      <c r="W691" s="195"/>
      <c r="X691" s="195"/>
      <c r="Y691" s="195"/>
      <c r="Z691" s="195"/>
      <c r="AA691" s="195"/>
      <c r="AB691" s="316"/>
      <c r="AC691" s="316"/>
      <c r="AD691" s="195"/>
      <c r="AE691" s="195"/>
      <c r="AF691" s="195"/>
      <c r="AG691" s="195"/>
    </row>
    <row r="692" spans="1:33">
      <c r="A692" s="195" t="s">
        <v>901</v>
      </c>
      <c r="B692" s="195"/>
      <c r="C692" s="195"/>
      <c r="D692" s="195"/>
      <c r="E692" s="195"/>
      <c r="F692" s="195"/>
      <c r="G692" s="195"/>
      <c r="H692" s="195"/>
      <c r="I692" s="195"/>
      <c r="J692" s="195"/>
      <c r="K692" s="195"/>
      <c r="L692" s="195"/>
      <c r="M692" s="195"/>
      <c r="N692" s="195"/>
      <c r="O692" s="195"/>
      <c r="P692" s="195"/>
      <c r="Q692" s="316"/>
      <c r="R692" s="195"/>
      <c r="S692" s="316"/>
      <c r="T692" s="195" t="s">
        <v>889</v>
      </c>
      <c r="U692" s="195"/>
      <c r="V692" s="195"/>
      <c r="W692" s="195"/>
      <c r="X692" s="195"/>
      <c r="Y692" s="195"/>
      <c r="Z692" s="195"/>
      <c r="AA692" s="195"/>
      <c r="AB692" s="316"/>
      <c r="AC692" s="316"/>
      <c r="AD692" s="195"/>
      <c r="AE692" s="195"/>
      <c r="AF692" s="195"/>
      <c r="AG692" s="195"/>
    </row>
    <row r="693" spans="1:33">
      <c r="A693" s="195" t="s">
        <v>901</v>
      </c>
      <c r="B693" s="195"/>
      <c r="C693" s="195"/>
      <c r="D693" s="195"/>
      <c r="E693" s="195"/>
      <c r="F693" s="195"/>
      <c r="G693" s="195"/>
      <c r="H693" s="195"/>
      <c r="I693" s="195"/>
      <c r="J693" s="195"/>
      <c r="K693" s="195"/>
      <c r="L693" s="195"/>
      <c r="M693" s="195"/>
      <c r="N693" s="195"/>
      <c r="O693" s="195"/>
      <c r="P693" s="195"/>
      <c r="Q693" s="316"/>
      <c r="R693" s="195"/>
      <c r="S693" s="316"/>
      <c r="T693" s="195" t="s">
        <v>889</v>
      </c>
      <c r="U693" s="195"/>
      <c r="V693" s="195"/>
      <c r="W693" s="195"/>
      <c r="X693" s="195"/>
      <c r="Y693" s="195"/>
      <c r="Z693" s="195"/>
      <c r="AA693" s="195"/>
      <c r="AB693" s="316"/>
      <c r="AC693" s="316"/>
      <c r="AD693" s="195"/>
      <c r="AE693" s="195"/>
      <c r="AF693" s="195"/>
      <c r="AG693" s="195"/>
    </row>
    <row r="694" spans="1:33">
      <c r="A694" s="195" t="s">
        <v>901</v>
      </c>
      <c r="B694" s="195"/>
      <c r="C694" s="195"/>
      <c r="D694" s="195"/>
      <c r="E694" s="195"/>
      <c r="F694" s="195"/>
      <c r="G694" s="195"/>
      <c r="H694" s="195"/>
      <c r="I694" s="195"/>
      <c r="J694" s="195"/>
      <c r="K694" s="195"/>
      <c r="L694" s="195"/>
      <c r="M694" s="195"/>
      <c r="N694" s="195"/>
      <c r="O694" s="195"/>
      <c r="P694" s="195"/>
      <c r="Q694" s="316"/>
      <c r="R694" s="195"/>
      <c r="S694" s="316"/>
      <c r="T694" s="195" t="s">
        <v>889</v>
      </c>
      <c r="U694" s="195"/>
      <c r="V694" s="195"/>
      <c r="W694" s="195"/>
      <c r="X694" s="195"/>
      <c r="Y694" s="195"/>
      <c r="Z694" s="195"/>
      <c r="AA694" s="195"/>
      <c r="AB694" s="316"/>
      <c r="AC694" s="316"/>
      <c r="AD694" s="195"/>
      <c r="AE694" s="195"/>
      <c r="AF694" s="195"/>
      <c r="AG694" s="195"/>
    </row>
    <row r="695" spans="1:33">
      <c r="A695" s="195" t="s">
        <v>901</v>
      </c>
      <c r="B695" s="195"/>
      <c r="C695" s="195"/>
      <c r="D695" s="195"/>
      <c r="E695" s="195"/>
      <c r="F695" s="195"/>
      <c r="G695" s="195"/>
      <c r="H695" s="195"/>
      <c r="I695" s="195"/>
      <c r="J695" s="195"/>
      <c r="K695" s="195"/>
      <c r="L695" s="195"/>
      <c r="M695" s="195"/>
      <c r="N695" s="195"/>
      <c r="O695" s="195"/>
      <c r="P695" s="195"/>
      <c r="Q695" s="316"/>
      <c r="R695" s="195"/>
      <c r="S695" s="316"/>
      <c r="T695" s="195" t="s">
        <v>889</v>
      </c>
      <c r="U695" s="195"/>
      <c r="V695" s="195"/>
      <c r="W695" s="195"/>
      <c r="X695" s="195"/>
      <c r="Y695" s="195"/>
      <c r="Z695" s="195"/>
      <c r="AA695" s="195"/>
      <c r="AB695" s="316"/>
      <c r="AC695" s="316"/>
      <c r="AD695" s="195"/>
      <c r="AE695" s="195"/>
      <c r="AF695" s="195"/>
      <c r="AG695" s="195"/>
    </row>
    <row r="696" spans="1:33">
      <c r="A696" s="195" t="s">
        <v>901</v>
      </c>
      <c r="B696" s="195"/>
      <c r="C696" s="195"/>
      <c r="D696" s="195"/>
      <c r="E696" s="195"/>
      <c r="F696" s="195"/>
      <c r="G696" s="195"/>
      <c r="H696" s="195"/>
      <c r="I696" s="195"/>
      <c r="J696" s="195"/>
      <c r="K696" s="195"/>
      <c r="L696" s="195"/>
      <c r="M696" s="195"/>
      <c r="N696" s="195"/>
      <c r="O696" s="195"/>
      <c r="P696" s="195"/>
      <c r="Q696" s="316"/>
      <c r="R696" s="195"/>
      <c r="S696" s="316"/>
      <c r="T696" s="195" t="s">
        <v>889</v>
      </c>
      <c r="U696" s="195"/>
      <c r="V696" s="195"/>
      <c r="W696" s="195"/>
      <c r="X696" s="195"/>
      <c r="Y696" s="195"/>
      <c r="Z696" s="195"/>
      <c r="AA696" s="195"/>
      <c r="AB696" s="316"/>
      <c r="AC696" s="316"/>
      <c r="AD696" s="195"/>
      <c r="AE696" s="195"/>
      <c r="AF696" s="195"/>
      <c r="AG696" s="195"/>
    </row>
    <row r="697" spans="1:33">
      <c r="A697" s="195" t="s">
        <v>901</v>
      </c>
      <c r="B697" s="195"/>
      <c r="C697" s="195"/>
      <c r="D697" s="195"/>
      <c r="E697" s="195"/>
      <c r="F697" s="195"/>
      <c r="G697" s="195"/>
      <c r="H697" s="195"/>
      <c r="I697" s="195"/>
      <c r="J697" s="195"/>
      <c r="K697" s="195"/>
      <c r="L697" s="195"/>
      <c r="M697" s="195"/>
      <c r="N697" s="195"/>
      <c r="O697" s="195"/>
      <c r="P697" s="195"/>
      <c r="Q697" s="316"/>
      <c r="R697" s="195"/>
      <c r="S697" s="316"/>
      <c r="T697" s="195" t="s">
        <v>889</v>
      </c>
      <c r="U697" s="195"/>
      <c r="V697" s="195"/>
      <c r="W697" s="195"/>
      <c r="X697" s="195"/>
      <c r="Y697" s="195"/>
      <c r="Z697" s="195"/>
      <c r="AA697" s="195"/>
      <c r="AB697" s="316"/>
      <c r="AC697" s="316"/>
      <c r="AD697" s="195"/>
      <c r="AE697" s="195"/>
      <c r="AF697" s="195"/>
      <c r="AG697" s="195"/>
    </row>
    <row r="698" spans="1:33">
      <c r="A698" s="195" t="s">
        <v>901</v>
      </c>
      <c r="B698" s="195"/>
      <c r="C698" s="195"/>
      <c r="D698" s="195"/>
      <c r="E698" s="195"/>
      <c r="F698" s="195"/>
      <c r="G698" s="195"/>
      <c r="H698" s="195"/>
      <c r="I698" s="195"/>
      <c r="J698" s="195"/>
      <c r="K698" s="195"/>
      <c r="L698" s="195"/>
      <c r="M698" s="195"/>
      <c r="N698" s="195"/>
      <c r="O698" s="195"/>
      <c r="P698" s="195"/>
      <c r="Q698" s="316"/>
      <c r="R698" s="195"/>
      <c r="S698" s="316"/>
      <c r="T698" s="195" t="s">
        <v>889</v>
      </c>
      <c r="U698" s="195"/>
      <c r="V698" s="195"/>
      <c r="W698" s="195"/>
      <c r="X698" s="195"/>
      <c r="Y698" s="195"/>
      <c r="Z698" s="195"/>
      <c r="AA698" s="195"/>
      <c r="AB698" s="316"/>
      <c r="AC698" s="316"/>
      <c r="AD698" s="195"/>
      <c r="AE698" s="195"/>
      <c r="AF698" s="195"/>
      <c r="AG698" s="195"/>
    </row>
    <row r="699" spans="1:33">
      <c r="A699" s="195" t="s">
        <v>901</v>
      </c>
      <c r="B699" s="195"/>
      <c r="C699" s="195"/>
      <c r="D699" s="195"/>
      <c r="E699" s="195"/>
      <c r="F699" s="195"/>
      <c r="G699" s="195"/>
      <c r="H699" s="195"/>
      <c r="I699" s="195"/>
      <c r="J699" s="195"/>
      <c r="K699" s="195"/>
      <c r="L699" s="195"/>
      <c r="M699" s="195"/>
      <c r="N699" s="195"/>
      <c r="O699" s="195"/>
      <c r="P699" s="195"/>
      <c r="Q699" s="316"/>
      <c r="R699" s="195"/>
      <c r="S699" s="316"/>
      <c r="T699" s="195" t="s">
        <v>889</v>
      </c>
      <c r="U699" s="195"/>
      <c r="V699" s="195"/>
      <c r="W699" s="195"/>
      <c r="X699" s="195"/>
      <c r="Y699" s="195"/>
      <c r="Z699" s="195"/>
      <c r="AA699" s="195"/>
      <c r="AB699" s="316"/>
      <c r="AC699" s="316"/>
      <c r="AD699" s="195"/>
      <c r="AE699" s="195"/>
      <c r="AF699" s="195"/>
      <c r="AG699" s="195"/>
    </row>
    <row r="700" spans="1:33">
      <c r="A700" s="195" t="s">
        <v>901</v>
      </c>
      <c r="B700" s="195"/>
      <c r="C700" s="195"/>
      <c r="D700" s="195"/>
      <c r="E700" s="195"/>
      <c r="F700" s="195"/>
      <c r="G700" s="195"/>
      <c r="H700" s="195"/>
      <c r="I700" s="195"/>
      <c r="J700" s="195"/>
      <c r="K700" s="195"/>
      <c r="L700" s="195"/>
      <c r="M700" s="195"/>
      <c r="N700" s="195"/>
      <c r="O700" s="195"/>
      <c r="P700" s="195"/>
      <c r="Q700" s="316"/>
      <c r="R700" s="195"/>
      <c r="S700" s="316"/>
      <c r="T700" s="195" t="s">
        <v>889</v>
      </c>
      <c r="U700" s="195"/>
      <c r="V700" s="195"/>
      <c r="W700" s="195"/>
      <c r="X700" s="195"/>
      <c r="Y700" s="195"/>
      <c r="Z700" s="195"/>
      <c r="AA700" s="195"/>
      <c r="AB700" s="316"/>
      <c r="AC700" s="316"/>
      <c r="AD700" s="195"/>
      <c r="AE700" s="195"/>
      <c r="AF700" s="195"/>
      <c r="AG700" s="195"/>
    </row>
    <row r="701" spans="1:33">
      <c r="A701" s="195" t="s">
        <v>901</v>
      </c>
      <c r="B701" s="195"/>
      <c r="C701" s="195"/>
      <c r="D701" s="195"/>
      <c r="E701" s="195"/>
      <c r="F701" s="195"/>
      <c r="G701" s="195"/>
      <c r="H701" s="195"/>
      <c r="I701" s="195"/>
      <c r="J701" s="195"/>
      <c r="K701" s="195"/>
      <c r="L701" s="195"/>
      <c r="M701" s="195"/>
      <c r="N701" s="195"/>
      <c r="O701" s="195"/>
      <c r="P701" s="195"/>
      <c r="Q701" s="316"/>
      <c r="R701" s="195"/>
      <c r="S701" s="316"/>
      <c r="T701" s="195" t="s">
        <v>889</v>
      </c>
      <c r="U701" s="195"/>
      <c r="V701" s="195"/>
      <c r="W701" s="195"/>
      <c r="X701" s="195"/>
      <c r="Y701" s="195"/>
      <c r="Z701" s="195"/>
      <c r="AA701" s="195"/>
      <c r="AB701" s="316"/>
      <c r="AC701" s="316"/>
      <c r="AD701" s="195"/>
      <c r="AE701" s="195"/>
      <c r="AF701" s="195"/>
      <c r="AG701" s="195"/>
    </row>
    <row r="702" spans="1:33">
      <c r="A702" s="195" t="s">
        <v>901</v>
      </c>
      <c r="B702" s="195"/>
      <c r="C702" s="195"/>
      <c r="D702" s="195"/>
      <c r="E702" s="195"/>
      <c r="F702" s="195"/>
      <c r="G702" s="195"/>
      <c r="H702" s="195"/>
      <c r="I702" s="195"/>
      <c r="J702" s="195"/>
      <c r="K702" s="195"/>
      <c r="L702" s="195"/>
      <c r="M702" s="195"/>
      <c r="N702" s="195"/>
      <c r="O702" s="195"/>
      <c r="P702" s="195"/>
      <c r="Q702" s="316"/>
      <c r="R702" s="195"/>
      <c r="S702" s="316"/>
      <c r="T702" s="195" t="s">
        <v>889</v>
      </c>
      <c r="U702" s="195"/>
      <c r="V702" s="195"/>
      <c r="W702" s="195"/>
      <c r="X702" s="195"/>
      <c r="Y702" s="195"/>
      <c r="Z702" s="195"/>
      <c r="AA702" s="195"/>
      <c r="AB702" s="316"/>
      <c r="AC702" s="316"/>
      <c r="AD702" s="195"/>
      <c r="AE702" s="195"/>
      <c r="AF702" s="195"/>
      <c r="AG702" s="195"/>
    </row>
    <row r="703" spans="1:33">
      <c r="A703" s="195" t="s">
        <v>901</v>
      </c>
      <c r="B703" s="195"/>
      <c r="C703" s="195"/>
      <c r="D703" s="195"/>
      <c r="E703" s="195"/>
      <c r="F703" s="195"/>
      <c r="G703" s="195"/>
      <c r="H703" s="195"/>
      <c r="I703" s="195"/>
      <c r="J703" s="195"/>
      <c r="K703" s="195"/>
      <c r="L703" s="195"/>
      <c r="M703" s="195"/>
      <c r="N703" s="195"/>
      <c r="O703" s="195"/>
      <c r="P703" s="195"/>
      <c r="Q703" s="316"/>
      <c r="R703" s="195"/>
      <c r="S703" s="316"/>
      <c r="T703" s="195" t="s">
        <v>889</v>
      </c>
      <c r="U703" s="195"/>
      <c r="V703" s="195"/>
      <c r="W703" s="195"/>
      <c r="X703" s="195"/>
      <c r="Y703" s="195"/>
      <c r="Z703" s="195"/>
      <c r="AA703" s="195"/>
      <c r="AB703" s="316"/>
      <c r="AC703" s="316"/>
      <c r="AD703" s="195"/>
      <c r="AE703" s="195"/>
      <c r="AF703" s="195"/>
      <c r="AG703" s="195"/>
    </row>
    <row r="704" spans="1:33">
      <c r="A704" s="195" t="s">
        <v>901</v>
      </c>
      <c r="B704" s="195"/>
      <c r="C704" s="195"/>
      <c r="D704" s="195"/>
      <c r="E704" s="195"/>
      <c r="F704" s="195"/>
      <c r="G704" s="195"/>
      <c r="H704" s="195"/>
      <c r="I704" s="195"/>
      <c r="J704" s="195"/>
      <c r="K704" s="195"/>
      <c r="L704" s="195"/>
      <c r="M704" s="195"/>
      <c r="N704" s="195"/>
      <c r="O704" s="195"/>
      <c r="P704" s="195"/>
      <c r="Q704" s="316"/>
      <c r="R704" s="195"/>
      <c r="S704" s="316"/>
      <c r="T704" s="195" t="s">
        <v>889</v>
      </c>
      <c r="U704" s="195"/>
      <c r="V704" s="195"/>
      <c r="W704" s="195"/>
      <c r="X704" s="195"/>
      <c r="Y704" s="195"/>
      <c r="Z704" s="195"/>
      <c r="AA704" s="195"/>
      <c r="AB704" s="316"/>
      <c r="AC704" s="316"/>
      <c r="AD704" s="195"/>
      <c r="AE704" s="195"/>
      <c r="AF704" s="195"/>
      <c r="AG704" s="195"/>
    </row>
    <row r="705" spans="1:33">
      <c r="A705" s="195" t="s">
        <v>901</v>
      </c>
      <c r="B705" s="195"/>
      <c r="C705" s="195"/>
      <c r="D705" s="195"/>
      <c r="E705" s="195"/>
      <c r="F705" s="195"/>
      <c r="G705" s="195"/>
      <c r="H705" s="195"/>
      <c r="I705" s="195"/>
      <c r="J705" s="195"/>
      <c r="K705" s="195"/>
      <c r="L705" s="195"/>
      <c r="M705" s="195"/>
      <c r="N705" s="195"/>
      <c r="O705" s="195"/>
      <c r="P705" s="195"/>
      <c r="Q705" s="316"/>
      <c r="R705" s="195"/>
      <c r="S705" s="316"/>
      <c r="T705" s="195" t="s">
        <v>889</v>
      </c>
      <c r="U705" s="195"/>
      <c r="V705" s="195"/>
      <c r="W705" s="195"/>
      <c r="X705" s="195"/>
      <c r="Y705" s="195"/>
      <c r="Z705" s="195"/>
      <c r="AA705" s="195"/>
      <c r="AB705" s="316"/>
      <c r="AC705" s="316"/>
      <c r="AD705" s="195"/>
      <c r="AE705" s="195"/>
      <c r="AF705" s="195"/>
      <c r="AG705" s="195"/>
    </row>
    <row r="706" spans="1:33">
      <c r="A706" s="195" t="s">
        <v>901</v>
      </c>
      <c r="B706" s="195"/>
      <c r="C706" s="195"/>
      <c r="D706" s="195"/>
      <c r="E706" s="195"/>
      <c r="F706" s="195"/>
      <c r="G706" s="195"/>
      <c r="H706" s="195"/>
      <c r="I706" s="195"/>
      <c r="J706" s="195"/>
      <c r="K706" s="195"/>
      <c r="L706" s="195"/>
      <c r="M706" s="195"/>
      <c r="N706" s="195"/>
      <c r="O706" s="195"/>
      <c r="P706" s="195"/>
      <c r="Q706" s="316"/>
      <c r="R706" s="195"/>
      <c r="S706" s="316"/>
      <c r="T706" s="195" t="s">
        <v>889</v>
      </c>
      <c r="U706" s="195"/>
      <c r="V706" s="195"/>
      <c r="W706" s="195"/>
      <c r="X706" s="195"/>
      <c r="Y706" s="195"/>
      <c r="Z706" s="195"/>
      <c r="AA706" s="195"/>
      <c r="AB706" s="316"/>
      <c r="AC706" s="316"/>
      <c r="AD706" s="195"/>
      <c r="AE706" s="195"/>
      <c r="AF706" s="195"/>
      <c r="AG706" s="195"/>
    </row>
    <row r="707" spans="1:33">
      <c r="A707" s="195" t="s">
        <v>901</v>
      </c>
      <c r="B707" s="195"/>
      <c r="C707" s="195"/>
      <c r="D707" s="195"/>
      <c r="E707" s="195"/>
      <c r="F707" s="195"/>
      <c r="G707" s="195"/>
      <c r="H707" s="195"/>
      <c r="I707" s="195"/>
      <c r="J707" s="195"/>
      <c r="K707" s="195"/>
      <c r="L707" s="195"/>
      <c r="M707" s="195"/>
      <c r="N707" s="195"/>
      <c r="O707" s="195"/>
      <c r="P707" s="195"/>
      <c r="Q707" s="316"/>
      <c r="R707" s="195"/>
      <c r="S707" s="316"/>
      <c r="T707" s="195" t="s">
        <v>889</v>
      </c>
      <c r="U707" s="195"/>
      <c r="V707" s="195"/>
      <c r="W707" s="195"/>
      <c r="X707" s="195"/>
      <c r="Y707" s="195"/>
      <c r="Z707" s="195"/>
      <c r="AA707" s="195"/>
      <c r="AB707" s="316"/>
      <c r="AC707" s="316"/>
      <c r="AD707" s="195"/>
      <c r="AE707" s="195"/>
      <c r="AF707" s="195"/>
      <c r="AG707" s="195"/>
    </row>
    <row r="708" spans="1:33">
      <c r="A708" s="195" t="s">
        <v>901</v>
      </c>
      <c r="B708" s="195"/>
      <c r="C708" s="195"/>
      <c r="D708" s="195"/>
      <c r="E708" s="195"/>
      <c r="F708" s="195"/>
      <c r="G708" s="195"/>
      <c r="H708" s="195"/>
      <c r="I708" s="195"/>
      <c r="J708" s="195"/>
      <c r="K708" s="195"/>
      <c r="L708" s="195"/>
      <c r="M708" s="195"/>
      <c r="N708" s="195"/>
      <c r="O708" s="195"/>
      <c r="P708" s="195"/>
      <c r="Q708" s="316"/>
      <c r="R708" s="195"/>
      <c r="S708" s="316"/>
      <c r="T708" s="195" t="s">
        <v>889</v>
      </c>
      <c r="U708" s="195"/>
      <c r="V708" s="195"/>
      <c r="W708" s="195"/>
      <c r="X708" s="195"/>
      <c r="Y708" s="195"/>
      <c r="Z708" s="195"/>
      <c r="AA708" s="195"/>
      <c r="AB708" s="316"/>
      <c r="AC708" s="316"/>
      <c r="AD708" s="195"/>
      <c r="AE708" s="195"/>
      <c r="AF708" s="195"/>
      <c r="AG708" s="195"/>
    </row>
    <row r="709" spans="1:33">
      <c r="A709" s="195" t="s">
        <v>901</v>
      </c>
      <c r="B709" s="195"/>
      <c r="C709" s="195"/>
      <c r="D709" s="195"/>
      <c r="E709" s="195"/>
      <c r="F709" s="195"/>
      <c r="G709" s="195"/>
      <c r="H709" s="195"/>
      <c r="I709" s="195"/>
      <c r="J709" s="195"/>
      <c r="K709" s="195"/>
      <c r="L709" s="195"/>
      <c r="M709" s="195"/>
      <c r="N709" s="195"/>
      <c r="O709" s="195"/>
      <c r="P709" s="195"/>
      <c r="Q709" s="316"/>
      <c r="R709" s="195"/>
      <c r="S709" s="316"/>
      <c r="T709" s="195" t="s">
        <v>889</v>
      </c>
      <c r="U709" s="195"/>
      <c r="V709" s="195"/>
      <c r="W709" s="195"/>
      <c r="X709" s="195"/>
      <c r="Y709" s="195"/>
      <c r="Z709" s="195"/>
      <c r="AA709" s="195"/>
      <c r="AB709" s="316"/>
      <c r="AC709" s="316"/>
      <c r="AD709" s="195"/>
      <c r="AE709" s="195"/>
      <c r="AF709" s="195"/>
      <c r="AG709" s="195"/>
    </row>
    <row r="710" spans="1:33">
      <c r="A710" s="195" t="s">
        <v>901</v>
      </c>
      <c r="B710" s="195"/>
      <c r="C710" s="195"/>
      <c r="D710" s="195"/>
      <c r="E710" s="195"/>
      <c r="F710" s="195"/>
      <c r="G710" s="195"/>
      <c r="H710" s="195"/>
      <c r="I710" s="195"/>
      <c r="J710" s="195"/>
      <c r="K710" s="195"/>
      <c r="L710" s="195"/>
      <c r="M710" s="195"/>
      <c r="N710" s="195"/>
      <c r="O710" s="195"/>
      <c r="P710" s="195"/>
      <c r="Q710" s="316"/>
      <c r="R710" s="195"/>
      <c r="S710" s="316"/>
      <c r="T710" s="195" t="s">
        <v>889</v>
      </c>
      <c r="U710" s="195"/>
      <c r="V710" s="195"/>
      <c r="W710" s="195"/>
      <c r="X710" s="195"/>
      <c r="Y710" s="195"/>
      <c r="Z710" s="195"/>
      <c r="AA710" s="195"/>
      <c r="AB710" s="316"/>
      <c r="AC710" s="316"/>
      <c r="AD710" s="195"/>
      <c r="AE710" s="195"/>
      <c r="AF710" s="195"/>
      <c r="AG710" s="195"/>
    </row>
    <row r="711" spans="1:33">
      <c r="A711" s="195" t="s">
        <v>901</v>
      </c>
      <c r="B711" s="195"/>
      <c r="C711" s="195"/>
      <c r="D711" s="195"/>
      <c r="E711" s="195"/>
      <c r="F711" s="195"/>
      <c r="G711" s="195"/>
      <c r="H711" s="195"/>
      <c r="I711" s="195"/>
      <c r="J711" s="195"/>
      <c r="K711" s="195"/>
      <c r="L711" s="195"/>
      <c r="M711" s="195"/>
      <c r="N711" s="195"/>
      <c r="O711" s="195"/>
      <c r="P711" s="195"/>
      <c r="Q711" s="316"/>
      <c r="R711" s="195"/>
      <c r="S711" s="316"/>
      <c r="T711" s="195" t="s">
        <v>889</v>
      </c>
      <c r="U711" s="195"/>
      <c r="V711" s="195"/>
      <c r="W711" s="195"/>
      <c r="X711" s="195"/>
      <c r="Y711" s="195"/>
      <c r="Z711" s="195"/>
      <c r="AA711" s="195"/>
      <c r="AB711" s="316"/>
      <c r="AC711" s="316"/>
      <c r="AD711" s="195"/>
      <c r="AE711" s="195"/>
      <c r="AF711" s="195"/>
      <c r="AG711" s="195"/>
    </row>
    <row r="712" spans="1:33">
      <c r="A712" s="195" t="s">
        <v>901</v>
      </c>
      <c r="B712" s="195"/>
      <c r="C712" s="195"/>
      <c r="D712" s="195"/>
      <c r="E712" s="195"/>
      <c r="F712" s="195"/>
      <c r="G712" s="195"/>
      <c r="H712" s="195"/>
      <c r="I712" s="195"/>
      <c r="J712" s="195"/>
      <c r="K712" s="195"/>
      <c r="L712" s="195"/>
      <c r="M712" s="195"/>
      <c r="N712" s="195"/>
      <c r="O712" s="195"/>
      <c r="P712" s="195"/>
      <c r="Q712" s="316"/>
      <c r="R712" s="195"/>
      <c r="S712" s="316"/>
      <c r="T712" s="195" t="s">
        <v>889</v>
      </c>
      <c r="U712" s="195"/>
      <c r="V712" s="195"/>
      <c r="W712" s="195"/>
      <c r="X712" s="195"/>
      <c r="Y712" s="195"/>
      <c r="Z712" s="195"/>
      <c r="AA712" s="195"/>
      <c r="AB712" s="316"/>
      <c r="AC712" s="316"/>
      <c r="AD712" s="195"/>
      <c r="AE712" s="195"/>
      <c r="AF712" s="195"/>
      <c r="AG712" s="195"/>
    </row>
    <row r="713" spans="1:33">
      <c r="A713" s="195" t="s">
        <v>901</v>
      </c>
      <c r="B713" s="195"/>
      <c r="C713" s="195"/>
      <c r="D713" s="195"/>
      <c r="E713" s="195"/>
      <c r="F713" s="195"/>
      <c r="G713" s="195"/>
      <c r="H713" s="195"/>
      <c r="I713" s="195"/>
      <c r="J713" s="195"/>
      <c r="K713" s="195"/>
      <c r="L713" s="195"/>
      <c r="M713" s="195"/>
      <c r="N713" s="195"/>
      <c r="O713" s="195"/>
      <c r="P713" s="195"/>
      <c r="Q713" s="316"/>
      <c r="R713" s="195"/>
      <c r="S713" s="316"/>
      <c r="T713" s="195" t="s">
        <v>889</v>
      </c>
      <c r="U713" s="195"/>
      <c r="V713" s="195"/>
      <c r="W713" s="195"/>
      <c r="X713" s="195"/>
      <c r="Y713" s="195"/>
      <c r="Z713" s="195"/>
      <c r="AA713" s="195"/>
      <c r="AB713" s="316"/>
      <c r="AC713" s="316"/>
      <c r="AD713" s="195"/>
      <c r="AE713" s="195"/>
      <c r="AF713" s="195"/>
      <c r="AG713" s="195"/>
    </row>
    <row r="714" spans="1:33">
      <c r="A714" s="195" t="s">
        <v>901</v>
      </c>
      <c r="B714" s="195"/>
      <c r="C714" s="195"/>
      <c r="D714" s="195"/>
      <c r="E714" s="195"/>
      <c r="F714" s="195"/>
      <c r="G714" s="195"/>
      <c r="H714" s="195"/>
      <c r="I714" s="195"/>
      <c r="J714" s="195"/>
      <c r="K714" s="195"/>
      <c r="L714" s="195"/>
      <c r="M714" s="195"/>
      <c r="N714" s="195"/>
      <c r="O714" s="195"/>
      <c r="P714" s="195"/>
      <c r="Q714" s="316"/>
      <c r="R714" s="195"/>
      <c r="S714" s="316"/>
      <c r="T714" s="195" t="s">
        <v>889</v>
      </c>
      <c r="U714" s="195"/>
      <c r="V714" s="195"/>
      <c r="W714" s="195"/>
      <c r="X714" s="195"/>
      <c r="Y714" s="195"/>
      <c r="Z714" s="195"/>
      <c r="AA714" s="195"/>
      <c r="AB714" s="316"/>
      <c r="AC714" s="316"/>
      <c r="AD714" s="195"/>
      <c r="AE714" s="195"/>
      <c r="AF714" s="195"/>
      <c r="AG714" s="195"/>
    </row>
    <row r="715" spans="1:33">
      <c r="A715" s="195" t="s">
        <v>901</v>
      </c>
      <c r="B715" s="195"/>
      <c r="C715" s="195"/>
      <c r="D715" s="195"/>
      <c r="E715" s="195"/>
      <c r="F715" s="195"/>
      <c r="G715" s="195"/>
      <c r="H715" s="195"/>
      <c r="I715" s="195"/>
      <c r="J715" s="195"/>
      <c r="K715" s="195"/>
      <c r="L715" s="195"/>
      <c r="M715" s="195"/>
      <c r="N715" s="195"/>
      <c r="O715" s="195"/>
      <c r="P715" s="195"/>
      <c r="Q715" s="316"/>
      <c r="R715" s="195"/>
      <c r="S715" s="316"/>
      <c r="T715" s="195" t="s">
        <v>889</v>
      </c>
      <c r="U715" s="195"/>
      <c r="V715" s="195"/>
      <c r="W715" s="195"/>
      <c r="X715" s="195"/>
      <c r="Y715" s="195"/>
      <c r="Z715" s="195"/>
      <c r="AA715" s="195"/>
      <c r="AB715" s="316"/>
      <c r="AC715" s="316"/>
      <c r="AD715" s="195"/>
      <c r="AE715" s="195"/>
      <c r="AF715" s="195"/>
      <c r="AG715" s="195"/>
    </row>
    <row r="716" spans="1:33">
      <c r="A716" s="195" t="s">
        <v>901</v>
      </c>
      <c r="B716" s="195"/>
      <c r="C716" s="195"/>
      <c r="D716" s="195"/>
      <c r="E716" s="195"/>
      <c r="F716" s="195"/>
      <c r="G716" s="195"/>
      <c r="H716" s="195"/>
      <c r="I716" s="195"/>
      <c r="J716" s="195"/>
      <c r="K716" s="195"/>
      <c r="L716" s="195"/>
      <c r="M716" s="195"/>
      <c r="N716" s="195"/>
      <c r="O716" s="195"/>
      <c r="P716" s="195"/>
      <c r="Q716" s="316"/>
      <c r="R716" s="195"/>
      <c r="S716" s="316"/>
      <c r="T716" s="195" t="s">
        <v>889</v>
      </c>
      <c r="U716" s="195"/>
      <c r="V716" s="195"/>
      <c r="W716" s="195"/>
      <c r="X716" s="195"/>
      <c r="Y716" s="195"/>
      <c r="Z716" s="195"/>
      <c r="AA716" s="195"/>
      <c r="AB716" s="316"/>
      <c r="AC716" s="316"/>
      <c r="AD716" s="195"/>
      <c r="AE716" s="195"/>
      <c r="AF716" s="195"/>
      <c r="AG716" s="195"/>
    </row>
    <row r="717" spans="1:33">
      <c r="A717" s="195" t="s">
        <v>901</v>
      </c>
      <c r="B717" s="195"/>
      <c r="C717" s="195"/>
      <c r="D717" s="195"/>
      <c r="E717" s="195"/>
      <c r="F717" s="195"/>
      <c r="G717" s="195"/>
      <c r="H717" s="195"/>
      <c r="I717" s="195"/>
      <c r="J717" s="195"/>
      <c r="K717" s="195"/>
      <c r="L717" s="195"/>
      <c r="M717" s="195"/>
      <c r="N717" s="195"/>
      <c r="O717" s="195"/>
      <c r="P717" s="195"/>
      <c r="Q717" s="316"/>
      <c r="R717" s="195"/>
      <c r="S717" s="316"/>
      <c r="T717" s="195" t="s">
        <v>889</v>
      </c>
      <c r="U717" s="195"/>
      <c r="V717" s="195"/>
      <c r="W717" s="195"/>
      <c r="X717" s="195"/>
      <c r="Y717" s="195"/>
      <c r="Z717" s="195"/>
      <c r="AA717" s="195"/>
      <c r="AB717" s="316"/>
      <c r="AC717" s="316"/>
      <c r="AD717" s="195"/>
      <c r="AE717" s="195"/>
      <c r="AF717" s="195"/>
      <c r="AG717" s="195"/>
    </row>
    <row r="718" spans="1:33">
      <c r="A718" s="195" t="s">
        <v>901</v>
      </c>
      <c r="B718" s="195"/>
      <c r="C718" s="195"/>
      <c r="D718" s="195"/>
      <c r="E718" s="195"/>
      <c r="F718" s="195"/>
      <c r="G718" s="195"/>
      <c r="H718" s="195"/>
      <c r="I718" s="195"/>
      <c r="J718" s="195"/>
      <c r="K718" s="195"/>
      <c r="L718" s="195"/>
      <c r="M718" s="195"/>
      <c r="N718" s="195"/>
      <c r="O718" s="195"/>
      <c r="P718" s="195"/>
      <c r="Q718" s="316"/>
      <c r="R718" s="195"/>
      <c r="S718" s="316"/>
      <c r="T718" s="195" t="s">
        <v>889</v>
      </c>
      <c r="U718" s="195"/>
      <c r="V718" s="195"/>
      <c r="W718" s="195"/>
      <c r="X718" s="195"/>
      <c r="Y718" s="195"/>
      <c r="Z718" s="195"/>
      <c r="AA718" s="195"/>
      <c r="AB718" s="316"/>
      <c r="AC718" s="316"/>
      <c r="AD718" s="195"/>
      <c r="AE718" s="195"/>
      <c r="AF718" s="195"/>
      <c r="AG718" s="195"/>
    </row>
    <row r="719" spans="1:33">
      <c r="A719" s="195" t="s">
        <v>901</v>
      </c>
      <c r="B719" s="195"/>
      <c r="C719" s="195"/>
      <c r="D719" s="195"/>
      <c r="E719" s="195"/>
      <c r="F719" s="195"/>
      <c r="G719" s="195"/>
      <c r="H719" s="195"/>
      <c r="I719" s="195"/>
      <c r="J719" s="195"/>
      <c r="K719" s="195"/>
      <c r="L719" s="195"/>
      <c r="M719" s="195"/>
      <c r="N719" s="195"/>
      <c r="O719" s="195"/>
      <c r="P719" s="195"/>
      <c r="Q719" s="316"/>
      <c r="R719" s="195"/>
      <c r="S719" s="316"/>
      <c r="T719" s="195" t="s">
        <v>889</v>
      </c>
      <c r="U719" s="195"/>
      <c r="V719" s="195"/>
      <c r="W719" s="195"/>
      <c r="X719" s="195"/>
      <c r="Y719" s="195"/>
      <c r="Z719" s="195"/>
      <c r="AA719" s="195"/>
      <c r="AB719" s="316"/>
      <c r="AC719" s="316"/>
      <c r="AD719" s="195"/>
      <c r="AE719" s="195"/>
      <c r="AF719" s="195"/>
      <c r="AG719" s="195"/>
    </row>
    <row r="720" spans="1:33">
      <c r="A720" s="195" t="s">
        <v>901</v>
      </c>
      <c r="B720" s="195"/>
      <c r="C720" s="195"/>
      <c r="D720" s="195"/>
      <c r="E720" s="195"/>
      <c r="F720" s="195"/>
      <c r="G720" s="195"/>
      <c r="H720" s="195"/>
      <c r="I720" s="195"/>
      <c r="J720" s="195"/>
      <c r="K720" s="195"/>
      <c r="L720" s="195"/>
      <c r="M720" s="195"/>
      <c r="N720" s="195"/>
      <c r="O720" s="195"/>
      <c r="P720" s="195"/>
      <c r="Q720" s="316"/>
      <c r="R720" s="195"/>
      <c r="S720" s="316"/>
      <c r="T720" s="195" t="s">
        <v>889</v>
      </c>
      <c r="U720" s="195"/>
      <c r="V720" s="195"/>
      <c r="W720" s="195"/>
      <c r="X720" s="195"/>
      <c r="Y720" s="195"/>
      <c r="Z720" s="195"/>
      <c r="AA720" s="195"/>
      <c r="AB720" s="316"/>
      <c r="AC720" s="316"/>
      <c r="AD720" s="195"/>
      <c r="AE720" s="195"/>
      <c r="AF720" s="195"/>
      <c r="AG720" s="195"/>
    </row>
    <row r="721" spans="1:33">
      <c r="A721" s="195" t="s">
        <v>901</v>
      </c>
      <c r="B721" s="195"/>
      <c r="C721" s="195"/>
      <c r="D721" s="195"/>
      <c r="E721" s="195"/>
      <c r="F721" s="195"/>
      <c r="G721" s="195"/>
      <c r="H721" s="195"/>
      <c r="I721" s="195"/>
      <c r="J721" s="195"/>
      <c r="K721" s="195"/>
      <c r="L721" s="195"/>
      <c r="M721" s="195"/>
      <c r="N721" s="195"/>
      <c r="O721" s="195"/>
      <c r="P721" s="195"/>
      <c r="Q721" s="316"/>
      <c r="R721" s="195"/>
      <c r="S721" s="316"/>
      <c r="T721" s="195" t="s">
        <v>889</v>
      </c>
      <c r="U721" s="195"/>
      <c r="V721" s="195"/>
      <c r="W721" s="195"/>
      <c r="X721" s="195"/>
      <c r="Y721" s="195"/>
      <c r="Z721" s="195"/>
      <c r="AA721" s="195"/>
      <c r="AB721" s="316"/>
      <c r="AC721" s="316"/>
      <c r="AD721" s="195"/>
      <c r="AE721" s="195"/>
      <c r="AF721" s="195"/>
      <c r="AG721" s="195"/>
    </row>
    <row r="722" spans="1:33">
      <c r="A722" s="195" t="s">
        <v>901</v>
      </c>
      <c r="B722" s="195"/>
      <c r="C722" s="195"/>
      <c r="D722" s="195"/>
      <c r="E722" s="195"/>
      <c r="F722" s="195"/>
      <c r="G722" s="195"/>
      <c r="H722" s="195"/>
      <c r="I722" s="195"/>
      <c r="J722" s="195"/>
      <c r="K722" s="195"/>
      <c r="L722" s="195"/>
      <c r="M722" s="195"/>
      <c r="N722" s="195"/>
      <c r="O722" s="195"/>
      <c r="P722" s="195"/>
      <c r="Q722" s="316"/>
      <c r="R722" s="195"/>
      <c r="S722" s="316"/>
      <c r="T722" s="195" t="s">
        <v>889</v>
      </c>
      <c r="U722" s="195"/>
      <c r="V722" s="195"/>
      <c r="W722" s="195"/>
      <c r="X722" s="195"/>
      <c r="Y722" s="195"/>
      <c r="Z722" s="195"/>
      <c r="AA722" s="195"/>
      <c r="AB722" s="316"/>
      <c r="AC722" s="316"/>
      <c r="AD722" s="195"/>
      <c r="AE722" s="195"/>
      <c r="AF722" s="195"/>
      <c r="AG722" s="195"/>
    </row>
    <row r="723" spans="1:33">
      <c r="A723" s="195" t="s">
        <v>901</v>
      </c>
      <c r="B723" s="195"/>
      <c r="C723" s="195"/>
      <c r="D723" s="195"/>
      <c r="E723" s="195"/>
      <c r="F723" s="195"/>
      <c r="G723" s="195"/>
      <c r="H723" s="195"/>
      <c r="I723" s="195"/>
      <c r="J723" s="195"/>
      <c r="K723" s="195"/>
      <c r="L723" s="195"/>
      <c r="M723" s="195"/>
      <c r="N723" s="195"/>
      <c r="O723" s="195"/>
      <c r="P723" s="195"/>
      <c r="Q723" s="316"/>
      <c r="R723" s="195"/>
      <c r="S723" s="316"/>
      <c r="T723" s="195" t="s">
        <v>889</v>
      </c>
      <c r="U723" s="195"/>
      <c r="V723" s="195"/>
      <c r="W723" s="195"/>
      <c r="X723" s="195"/>
      <c r="Y723" s="195"/>
      <c r="Z723" s="195"/>
      <c r="AA723" s="195"/>
      <c r="AB723" s="316"/>
      <c r="AC723" s="316"/>
      <c r="AD723" s="195"/>
      <c r="AE723" s="195"/>
      <c r="AF723" s="195"/>
      <c r="AG723" s="195"/>
    </row>
    <row r="724" spans="1:33">
      <c r="A724" s="195" t="s">
        <v>901</v>
      </c>
      <c r="B724" s="195"/>
      <c r="C724" s="195"/>
      <c r="D724" s="195"/>
      <c r="E724" s="195"/>
      <c r="F724" s="195"/>
      <c r="G724" s="195"/>
      <c r="H724" s="195"/>
      <c r="I724" s="195"/>
      <c r="J724" s="195"/>
      <c r="K724" s="195"/>
      <c r="L724" s="195"/>
      <c r="M724" s="195"/>
      <c r="N724" s="195"/>
      <c r="O724" s="195"/>
      <c r="P724" s="195"/>
      <c r="Q724" s="316"/>
      <c r="R724" s="195"/>
      <c r="S724" s="316"/>
      <c r="T724" s="195" t="s">
        <v>889</v>
      </c>
      <c r="U724" s="195"/>
      <c r="V724" s="195"/>
      <c r="W724" s="195"/>
      <c r="X724" s="195"/>
      <c r="Y724" s="195"/>
      <c r="Z724" s="195"/>
      <c r="AA724" s="195"/>
      <c r="AB724" s="316"/>
      <c r="AC724" s="316"/>
      <c r="AD724" s="195"/>
      <c r="AE724" s="195"/>
      <c r="AF724" s="195"/>
      <c r="AG724" s="195"/>
    </row>
    <row r="725" spans="1:33">
      <c r="A725" s="195" t="s">
        <v>901</v>
      </c>
      <c r="B725" s="195"/>
      <c r="C725" s="195"/>
      <c r="D725" s="195"/>
      <c r="E725" s="195"/>
      <c r="F725" s="195"/>
      <c r="G725" s="195"/>
      <c r="H725" s="195"/>
      <c r="I725" s="195"/>
      <c r="J725" s="195"/>
      <c r="K725" s="195"/>
      <c r="L725" s="195"/>
      <c r="M725" s="195"/>
      <c r="N725" s="195"/>
      <c r="O725" s="195"/>
      <c r="P725" s="195"/>
      <c r="Q725" s="316"/>
      <c r="R725" s="195"/>
      <c r="S725" s="316"/>
      <c r="T725" s="195" t="s">
        <v>889</v>
      </c>
      <c r="U725" s="195"/>
      <c r="V725" s="195"/>
      <c r="W725" s="195"/>
      <c r="X725" s="195"/>
      <c r="Y725" s="195"/>
      <c r="Z725" s="195"/>
      <c r="AA725" s="195"/>
      <c r="AB725" s="316"/>
      <c r="AC725" s="316"/>
      <c r="AD725" s="195"/>
      <c r="AE725" s="195"/>
      <c r="AF725" s="195"/>
      <c r="AG725" s="195"/>
    </row>
    <row r="726" spans="1:33">
      <c r="A726" s="195" t="s">
        <v>901</v>
      </c>
      <c r="B726" s="195"/>
      <c r="C726" s="195"/>
      <c r="D726" s="195"/>
      <c r="E726" s="195"/>
      <c r="F726" s="195"/>
      <c r="G726" s="195"/>
      <c r="H726" s="195"/>
      <c r="I726" s="195"/>
      <c r="J726" s="195"/>
      <c r="K726" s="195"/>
      <c r="L726" s="195"/>
      <c r="M726" s="195"/>
      <c r="N726" s="195"/>
      <c r="O726" s="195"/>
      <c r="P726" s="195"/>
      <c r="Q726" s="316"/>
      <c r="R726" s="195"/>
      <c r="S726" s="316"/>
      <c r="T726" s="195" t="s">
        <v>889</v>
      </c>
      <c r="U726" s="195"/>
      <c r="V726" s="195"/>
      <c r="W726" s="195"/>
      <c r="X726" s="195"/>
      <c r="Y726" s="195"/>
      <c r="Z726" s="195"/>
      <c r="AA726" s="195"/>
      <c r="AB726" s="316"/>
      <c r="AC726" s="316"/>
      <c r="AD726" s="195"/>
      <c r="AE726" s="195"/>
      <c r="AF726" s="195"/>
      <c r="AG726" s="195"/>
    </row>
    <row r="727" spans="1:33">
      <c r="A727" s="195" t="s">
        <v>901</v>
      </c>
      <c r="B727" s="195"/>
      <c r="C727" s="195"/>
      <c r="D727" s="195"/>
      <c r="E727" s="195"/>
      <c r="F727" s="195"/>
      <c r="G727" s="195"/>
      <c r="H727" s="195"/>
      <c r="I727" s="195"/>
      <c r="J727" s="195"/>
      <c r="K727" s="195"/>
      <c r="L727" s="195"/>
      <c r="M727" s="195"/>
      <c r="N727" s="195"/>
      <c r="O727" s="195"/>
      <c r="P727" s="195"/>
      <c r="Q727" s="316"/>
      <c r="R727" s="195"/>
      <c r="S727" s="316"/>
      <c r="T727" s="195" t="s">
        <v>889</v>
      </c>
      <c r="U727" s="195"/>
      <c r="V727" s="195"/>
      <c r="W727" s="195"/>
      <c r="X727" s="195"/>
      <c r="Y727" s="195"/>
      <c r="Z727" s="195"/>
      <c r="AA727" s="195"/>
      <c r="AB727" s="316"/>
      <c r="AC727" s="316"/>
      <c r="AD727" s="195"/>
      <c r="AE727" s="195"/>
      <c r="AF727" s="195"/>
      <c r="AG727" s="195"/>
    </row>
    <row r="728" spans="1:33">
      <c r="A728" s="195" t="s">
        <v>901</v>
      </c>
      <c r="B728" s="195"/>
      <c r="C728" s="195"/>
      <c r="D728" s="195"/>
      <c r="E728" s="195"/>
      <c r="F728" s="195"/>
      <c r="G728" s="195"/>
      <c r="H728" s="195"/>
      <c r="I728" s="195"/>
      <c r="J728" s="195"/>
      <c r="K728" s="195"/>
      <c r="L728" s="195"/>
      <c r="M728" s="195"/>
      <c r="N728" s="195"/>
      <c r="O728" s="195"/>
      <c r="P728" s="195"/>
      <c r="Q728" s="316"/>
      <c r="R728" s="195"/>
      <c r="S728" s="316"/>
      <c r="T728" s="195" t="s">
        <v>889</v>
      </c>
      <c r="U728" s="195"/>
      <c r="V728" s="195"/>
      <c r="W728" s="195"/>
      <c r="X728" s="195"/>
      <c r="Y728" s="195"/>
      <c r="Z728" s="195"/>
      <c r="AA728" s="195"/>
      <c r="AB728" s="316"/>
      <c r="AC728" s="316"/>
      <c r="AD728" s="195"/>
      <c r="AE728" s="195"/>
      <c r="AF728" s="195"/>
      <c r="AG728" s="195"/>
    </row>
    <row r="729" spans="1:33">
      <c r="A729" s="195" t="s">
        <v>901</v>
      </c>
      <c r="B729" s="195"/>
      <c r="C729" s="195"/>
      <c r="D729" s="195"/>
      <c r="E729" s="195"/>
      <c r="F729" s="195"/>
      <c r="G729" s="195"/>
      <c r="H729" s="195"/>
      <c r="I729" s="195"/>
      <c r="J729" s="195"/>
      <c r="K729" s="195"/>
      <c r="L729" s="195"/>
      <c r="M729" s="195"/>
      <c r="N729" s="195"/>
      <c r="O729" s="195"/>
      <c r="P729" s="195"/>
      <c r="Q729" s="316"/>
      <c r="R729" s="195"/>
      <c r="S729" s="316"/>
      <c r="T729" s="195" t="s">
        <v>889</v>
      </c>
      <c r="U729" s="195"/>
      <c r="V729" s="195"/>
      <c r="W729" s="195"/>
      <c r="X729" s="195"/>
      <c r="Y729" s="195"/>
      <c r="Z729" s="195"/>
      <c r="AA729" s="195"/>
      <c r="AB729" s="316"/>
      <c r="AC729" s="316"/>
      <c r="AD729" s="195"/>
      <c r="AE729" s="195"/>
      <c r="AF729" s="195"/>
      <c r="AG729" s="195"/>
    </row>
    <row r="730" spans="1:33">
      <c r="A730" s="195" t="s">
        <v>901</v>
      </c>
      <c r="B730" s="195"/>
      <c r="C730" s="195"/>
      <c r="D730" s="195"/>
      <c r="E730" s="195"/>
      <c r="F730" s="195"/>
      <c r="G730" s="195"/>
      <c r="H730" s="195"/>
      <c r="I730" s="195"/>
      <c r="J730" s="195"/>
      <c r="K730" s="195"/>
      <c r="L730" s="195"/>
      <c r="M730" s="195"/>
      <c r="N730" s="195"/>
      <c r="O730" s="195"/>
      <c r="P730" s="195"/>
      <c r="Q730" s="316"/>
      <c r="R730" s="195"/>
      <c r="S730" s="316"/>
      <c r="T730" s="195" t="s">
        <v>889</v>
      </c>
      <c r="U730" s="195"/>
      <c r="V730" s="195"/>
      <c r="W730" s="195"/>
      <c r="X730" s="195"/>
      <c r="Y730" s="195"/>
      <c r="Z730" s="195"/>
      <c r="AA730" s="195"/>
      <c r="AB730" s="316"/>
      <c r="AC730" s="316"/>
      <c r="AD730" s="195"/>
      <c r="AE730" s="195"/>
      <c r="AF730" s="195"/>
      <c r="AG730" s="195"/>
    </row>
    <row r="731" spans="1:33">
      <c r="A731" s="195" t="s">
        <v>901</v>
      </c>
      <c r="B731" s="195"/>
      <c r="C731" s="195"/>
      <c r="D731" s="195"/>
      <c r="E731" s="195"/>
      <c r="F731" s="195"/>
      <c r="G731" s="195"/>
      <c r="H731" s="195"/>
      <c r="I731" s="195"/>
      <c r="J731" s="195"/>
      <c r="K731" s="195"/>
      <c r="L731" s="195"/>
      <c r="M731" s="195"/>
      <c r="N731" s="195"/>
      <c r="O731" s="195"/>
      <c r="P731" s="195"/>
      <c r="Q731" s="316"/>
      <c r="R731" s="195"/>
      <c r="S731" s="316"/>
      <c r="T731" s="195" t="s">
        <v>889</v>
      </c>
      <c r="U731" s="195"/>
      <c r="V731" s="195"/>
      <c r="W731" s="195"/>
      <c r="X731" s="195"/>
      <c r="Y731" s="195"/>
      <c r="Z731" s="195"/>
      <c r="AA731" s="195"/>
      <c r="AB731" s="316"/>
      <c r="AC731" s="316"/>
      <c r="AD731" s="195"/>
      <c r="AE731" s="195"/>
      <c r="AF731" s="195"/>
      <c r="AG731" s="195"/>
    </row>
    <row r="732" spans="1:33">
      <c r="A732" s="195" t="s">
        <v>901</v>
      </c>
      <c r="B732" s="195"/>
      <c r="C732" s="195"/>
      <c r="D732" s="195"/>
      <c r="E732" s="195"/>
      <c r="F732" s="195"/>
      <c r="G732" s="195"/>
      <c r="H732" s="195"/>
      <c r="I732" s="195"/>
      <c r="J732" s="195"/>
      <c r="K732" s="195"/>
      <c r="L732" s="195"/>
      <c r="M732" s="195"/>
      <c r="N732" s="195"/>
      <c r="O732" s="195"/>
      <c r="P732" s="195"/>
      <c r="Q732" s="316"/>
      <c r="R732" s="195"/>
      <c r="S732" s="316"/>
      <c r="T732" s="195" t="s">
        <v>889</v>
      </c>
      <c r="U732" s="195"/>
      <c r="V732" s="195"/>
      <c r="W732" s="195"/>
      <c r="X732" s="195"/>
      <c r="Y732" s="195"/>
      <c r="Z732" s="195"/>
      <c r="AA732" s="195"/>
      <c r="AB732" s="316"/>
      <c r="AC732" s="316"/>
      <c r="AD732" s="195"/>
      <c r="AE732" s="195"/>
      <c r="AF732" s="195"/>
      <c r="AG732" s="195"/>
    </row>
    <row r="733" spans="1:33">
      <c r="A733" s="195" t="s">
        <v>901</v>
      </c>
      <c r="B733" s="195"/>
      <c r="C733" s="195"/>
      <c r="D733" s="195"/>
      <c r="E733" s="195"/>
      <c r="F733" s="195"/>
      <c r="G733" s="195"/>
      <c r="H733" s="195"/>
      <c r="I733" s="195"/>
      <c r="J733" s="195"/>
      <c r="K733" s="195"/>
      <c r="L733" s="195"/>
      <c r="M733" s="195"/>
      <c r="N733" s="195"/>
      <c r="O733" s="195"/>
      <c r="P733" s="195"/>
      <c r="Q733" s="316"/>
      <c r="R733" s="195"/>
      <c r="S733" s="316"/>
      <c r="T733" s="195" t="s">
        <v>889</v>
      </c>
      <c r="U733" s="195"/>
      <c r="V733" s="195"/>
      <c r="W733" s="195"/>
      <c r="X733" s="195"/>
      <c r="Y733" s="195"/>
      <c r="Z733" s="195"/>
      <c r="AA733" s="195"/>
      <c r="AB733" s="316"/>
      <c r="AC733" s="316"/>
      <c r="AD733" s="195"/>
      <c r="AE733" s="195"/>
      <c r="AF733" s="195"/>
      <c r="AG733" s="195"/>
    </row>
    <row r="734" spans="1:33">
      <c r="A734" s="195" t="s">
        <v>901</v>
      </c>
      <c r="B734" s="195"/>
      <c r="C734" s="195"/>
      <c r="D734" s="195"/>
      <c r="E734" s="195"/>
      <c r="F734" s="195"/>
      <c r="G734" s="195"/>
      <c r="H734" s="195"/>
      <c r="I734" s="195"/>
      <c r="J734" s="195"/>
      <c r="K734" s="195"/>
      <c r="L734" s="195"/>
      <c r="M734" s="195"/>
      <c r="N734" s="195"/>
      <c r="O734" s="195"/>
      <c r="P734" s="195"/>
      <c r="Q734" s="316"/>
      <c r="R734" s="195"/>
      <c r="S734" s="316"/>
      <c r="T734" s="195" t="s">
        <v>889</v>
      </c>
      <c r="U734" s="195"/>
      <c r="V734" s="195"/>
      <c r="W734" s="195"/>
      <c r="X734" s="195"/>
      <c r="Y734" s="195"/>
      <c r="Z734" s="195"/>
      <c r="AA734" s="195"/>
      <c r="AB734" s="316"/>
      <c r="AC734" s="316"/>
      <c r="AD734" s="195"/>
      <c r="AE734" s="195"/>
      <c r="AF734" s="195"/>
      <c r="AG734" s="195"/>
    </row>
    <row r="735" spans="1:33">
      <c r="A735" s="195" t="s">
        <v>901</v>
      </c>
      <c r="B735" s="195"/>
      <c r="C735" s="195"/>
      <c r="D735" s="195"/>
      <c r="E735" s="195"/>
      <c r="F735" s="195"/>
      <c r="G735" s="195"/>
      <c r="H735" s="195"/>
      <c r="I735" s="195"/>
      <c r="J735" s="195"/>
      <c r="K735" s="195"/>
      <c r="L735" s="195"/>
      <c r="M735" s="195"/>
      <c r="N735" s="195"/>
      <c r="O735" s="195"/>
      <c r="P735" s="195"/>
      <c r="Q735" s="316"/>
      <c r="R735" s="195"/>
      <c r="S735" s="316"/>
      <c r="T735" s="195" t="s">
        <v>889</v>
      </c>
      <c r="U735" s="195"/>
      <c r="V735" s="195"/>
      <c r="W735" s="195"/>
      <c r="X735" s="195"/>
      <c r="Y735" s="195"/>
      <c r="Z735" s="195"/>
      <c r="AA735" s="195"/>
      <c r="AB735" s="316"/>
      <c r="AC735" s="316"/>
      <c r="AD735" s="195"/>
      <c r="AE735" s="195"/>
      <c r="AF735" s="195"/>
      <c r="AG735" s="195"/>
    </row>
    <row r="736" spans="1:33">
      <c r="A736" s="195" t="s">
        <v>901</v>
      </c>
      <c r="B736" s="195"/>
      <c r="C736" s="195"/>
      <c r="D736" s="195"/>
      <c r="E736" s="195"/>
      <c r="F736" s="195"/>
      <c r="G736" s="195"/>
      <c r="H736" s="195"/>
      <c r="I736" s="195"/>
      <c r="J736" s="195"/>
      <c r="K736" s="195"/>
      <c r="L736" s="195"/>
      <c r="M736" s="195"/>
      <c r="N736" s="195"/>
      <c r="O736" s="195"/>
      <c r="P736" s="195"/>
      <c r="Q736" s="316"/>
      <c r="R736" s="195"/>
      <c r="S736" s="316"/>
      <c r="T736" s="195" t="s">
        <v>889</v>
      </c>
      <c r="U736" s="195"/>
      <c r="V736" s="195"/>
      <c r="W736" s="195"/>
      <c r="X736" s="195"/>
      <c r="Y736" s="195"/>
      <c r="Z736" s="195"/>
      <c r="AA736" s="195"/>
      <c r="AB736" s="316"/>
      <c r="AC736" s="316"/>
      <c r="AD736" s="195"/>
      <c r="AE736" s="195"/>
      <c r="AF736" s="195"/>
      <c r="AG736" s="195"/>
    </row>
    <row r="737" spans="1:33">
      <c r="A737" s="195" t="s">
        <v>901</v>
      </c>
      <c r="B737" s="195"/>
      <c r="C737" s="195"/>
      <c r="D737" s="195"/>
      <c r="E737" s="195"/>
      <c r="F737" s="195"/>
      <c r="G737" s="195"/>
      <c r="H737" s="195"/>
      <c r="I737" s="195"/>
      <c r="J737" s="195"/>
      <c r="K737" s="195"/>
      <c r="L737" s="195"/>
      <c r="M737" s="195"/>
      <c r="N737" s="195"/>
      <c r="O737" s="195"/>
      <c r="P737" s="195"/>
      <c r="Q737" s="316"/>
      <c r="R737" s="195"/>
      <c r="S737" s="316"/>
      <c r="T737" s="195" t="s">
        <v>889</v>
      </c>
      <c r="U737" s="195"/>
      <c r="V737" s="195"/>
      <c r="W737" s="195"/>
      <c r="X737" s="195"/>
      <c r="Y737" s="195"/>
      <c r="Z737" s="195"/>
      <c r="AA737" s="195"/>
      <c r="AB737" s="316"/>
      <c r="AC737" s="316"/>
      <c r="AD737" s="195"/>
      <c r="AE737" s="195"/>
      <c r="AF737" s="195"/>
      <c r="AG737" s="195"/>
    </row>
    <row r="738" spans="1:33">
      <c r="A738" s="195" t="s">
        <v>901</v>
      </c>
      <c r="B738" s="195"/>
      <c r="C738" s="195"/>
      <c r="D738" s="195"/>
      <c r="E738" s="195"/>
      <c r="F738" s="195"/>
      <c r="G738" s="195"/>
      <c r="H738" s="195"/>
      <c r="I738" s="195"/>
      <c r="J738" s="195"/>
      <c r="K738" s="195"/>
      <c r="L738" s="195"/>
      <c r="M738" s="195"/>
      <c r="N738" s="195"/>
      <c r="O738" s="195"/>
      <c r="P738" s="195"/>
      <c r="Q738" s="316"/>
      <c r="R738" s="195"/>
      <c r="S738" s="316"/>
      <c r="T738" s="195" t="s">
        <v>889</v>
      </c>
      <c r="U738" s="195"/>
      <c r="V738" s="195"/>
      <c r="W738" s="195"/>
      <c r="X738" s="195"/>
      <c r="Y738" s="195"/>
      <c r="Z738" s="195"/>
      <c r="AA738" s="195"/>
      <c r="AB738" s="316"/>
      <c r="AC738" s="316"/>
      <c r="AD738" s="195"/>
      <c r="AE738" s="195"/>
      <c r="AF738" s="195"/>
      <c r="AG738" s="195"/>
    </row>
    <row r="739" spans="1:33">
      <c r="A739" s="195" t="s">
        <v>901</v>
      </c>
      <c r="B739" s="195"/>
      <c r="C739" s="195"/>
      <c r="D739" s="195"/>
      <c r="E739" s="195"/>
      <c r="F739" s="195"/>
      <c r="G739" s="195"/>
      <c r="H739" s="195"/>
      <c r="I739" s="195"/>
      <c r="J739" s="195"/>
      <c r="K739" s="195"/>
      <c r="L739" s="195"/>
      <c r="M739" s="195"/>
      <c r="N739" s="195"/>
      <c r="O739" s="195"/>
      <c r="P739" s="195"/>
      <c r="Q739" s="316"/>
      <c r="R739" s="195"/>
      <c r="S739" s="316"/>
      <c r="T739" s="195" t="s">
        <v>889</v>
      </c>
      <c r="U739" s="195"/>
      <c r="V739" s="195"/>
      <c r="W739" s="195"/>
      <c r="X739" s="195"/>
      <c r="Y739" s="195"/>
      <c r="Z739" s="195"/>
      <c r="AA739" s="195"/>
      <c r="AB739" s="316"/>
      <c r="AC739" s="316"/>
      <c r="AD739" s="195"/>
      <c r="AE739" s="195"/>
      <c r="AF739" s="195"/>
      <c r="AG739" s="195"/>
    </row>
    <row r="740" spans="1:33">
      <c r="A740" s="195" t="s">
        <v>901</v>
      </c>
      <c r="B740" s="195"/>
      <c r="C740" s="195"/>
      <c r="D740" s="195"/>
      <c r="E740" s="195"/>
      <c r="F740" s="195"/>
      <c r="G740" s="195"/>
      <c r="H740" s="195"/>
      <c r="I740" s="195"/>
      <c r="J740" s="195"/>
      <c r="K740" s="195"/>
      <c r="L740" s="195"/>
      <c r="M740" s="195"/>
      <c r="N740" s="195"/>
      <c r="O740" s="195"/>
      <c r="P740" s="195"/>
      <c r="Q740" s="316"/>
      <c r="R740" s="195"/>
      <c r="S740" s="316"/>
      <c r="T740" s="195" t="s">
        <v>889</v>
      </c>
      <c r="U740" s="195"/>
      <c r="V740" s="195"/>
      <c r="W740" s="195"/>
      <c r="X740" s="195"/>
      <c r="Y740" s="195"/>
      <c r="Z740" s="195"/>
      <c r="AA740" s="195"/>
      <c r="AB740" s="316"/>
      <c r="AC740" s="316"/>
      <c r="AD740" s="195"/>
      <c r="AE740" s="195"/>
      <c r="AF740" s="195"/>
      <c r="AG740" s="195"/>
    </row>
    <row r="741" spans="1:33">
      <c r="A741" s="195" t="s">
        <v>901</v>
      </c>
      <c r="B741" s="195"/>
      <c r="C741" s="195"/>
      <c r="D741" s="195"/>
      <c r="E741" s="195"/>
      <c r="F741" s="195"/>
      <c r="G741" s="195"/>
      <c r="H741" s="195"/>
      <c r="I741" s="195"/>
      <c r="J741" s="195"/>
      <c r="K741" s="195"/>
      <c r="L741" s="195"/>
      <c r="M741" s="195"/>
      <c r="N741" s="195"/>
      <c r="O741" s="195"/>
      <c r="P741" s="195"/>
      <c r="Q741" s="316"/>
      <c r="R741" s="195"/>
      <c r="S741" s="316"/>
      <c r="T741" s="195" t="s">
        <v>889</v>
      </c>
      <c r="U741" s="195"/>
      <c r="V741" s="195"/>
      <c r="W741" s="195"/>
      <c r="X741" s="195"/>
      <c r="Y741" s="195"/>
      <c r="Z741" s="195"/>
      <c r="AA741" s="195"/>
      <c r="AB741" s="316"/>
      <c r="AC741" s="316"/>
      <c r="AD741" s="195"/>
      <c r="AE741" s="195"/>
      <c r="AF741" s="195"/>
      <c r="AG741" s="195"/>
    </row>
    <row r="742" spans="1:33">
      <c r="A742" s="195" t="s">
        <v>901</v>
      </c>
      <c r="B742" s="195"/>
      <c r="C742" s="195"/>
      <c r="D742" s="195"/>
      <c r="E742" s="195"/>
      <c r="F742" s="195"/>
      <c r="G742" s="195"/>
      <c r="H742" s="195"/>
      <c r="I742" s="195"/>
      <c r="J742" s="195"/>
      <c r="K742" s="195"/>
      <c r="L742" s="195"/>
      <c r="M742" s="195"/>
      <c r="N742" s="195"/>
      <c r="O742" s="195"/>
      <c r="P742" s="195"/>
      <c r="Q742" s="316"/>
      <c r="R742" s="195"/>
      <c r="S742" s="316"/>
      <c r="T742" s="195" t="s">
        <v>889</v>
      </c>
      <c r="U742" s="195"/>
      <c r="V742" s="195"/>
      <c r="W742" s="195"/>
      <c r="X742" s="195"/>
      <c r="Y742" s="195"/>
      <c r="Z742" s="195"/>
      <c r="AA742" s="195"/>
      <c r="AB742" s="316"/>
      <c r="AC742" s="316"/>
      <c r="AD742" s="195"/>
      <c r="AE742" s="195"/>
      <c r="AF742" s="195"/>
      <c r="AG742" s="195"/>
    </row>
    <row r="743" spans="1:33">
      <c r="A743" s="195" t="s">
        <v>901</v>
      </c>
      <c r="B743" s="195"/>
      <c r="C743" s="195"/>
      <c r="D743" s="195"/>
      <c r="E743" s="195"/>
      <c r="F743" s="195"/>
      <c r="G743" s="195"/>
      <c r="H743" s="195"/>
      <c r="I743" s="195"/>
      <c r="J743" s="195"/>
      <c r="K743" s="195"/>
      <c r="L743" s="195"/>
      <c r="M743" s="195"/>
      <c r="N743" s="195"/>
      <c r="O743" s="195"/>
      <c r="P743" s="195"/>
      <c r="Q743" s="316"/>
      <c r="R743" s="195"/>
      <c r="S743" s="316"/>
      <c r="T743" s="195" t="s">
        <v>889</v>
      </c>
      <c r="U743" s="195"/>
      <c r="V743" s="195"/>
      <c r="W743" s="195"/>
      <c r="X743" s="195"/>
      <c r="Y743" s="195"/>
      <c r="Z743" s="195"/>
      <c r="AA743" s="195"/>
      <c r="AB743" s="316"/>
      <c r="AC743" s="316"/>
      <c r="AD743" s="195"/>
      <c r="AE743" s="195"/>
      <c r="AF743" s="195"/>
      <c r="AG743" s="195"/>
    </row>
    <row r="744" spans="1:33">
      <c r="A744" s="195" t="s">
        <v>901</v>
      </c>
      <c r="B744" s="195"/>
      <c r="C744" s="195"/>
      <c r="D744" s="195"/>
      <c r="E744" s="195"/>
      <c r="F744" s="195"/>
      <c r="G744" s="195"/>
      <c r="H744" s="195"/>
      <c r="I744" s="195"/>
      <c r="J744" s="195"/>
      <c r="K744" s="195"/>
      <c r="L744" s="195"/>
      <c r="M744" s="195"/>
      <c r="N744" s="195"/>
      <c r="O744" s="195"/>
      <c r="P744" s="195"/>
      <c r="Q744" s="316"/>
      <c r="R744" s="195"/>
      <c r="S744" s="316"/>
      <c r="T744" s="195" t="s">
        <v>889</v>
      </c>
      <c r="U744" s="195"/>
      <c r="V744" s="195"/>
      <c r="W744" s="195"/>
      <c r="X744" s="195"/>
      <c r="Y744" s="195"/>
      <c r="Z744" s="195"/>
      <c r="AA744" s="195"/>
      <c r="AB744" s="316"/>
      <c r="AC744" s="316"/>
      <c r="AD744" s="195"/>
      <c r="AE744" s="195"/>
      <c r="AF744" s="195"/>
      <c r="AG744" s="195"/>
    </row>
    <row r="745" spans="1:33">
      <c r="A745" s="195" t="s">
        <v>901</v>
      </c>
      <c r="B745" s="195"/>
      <c r="C745" s="195"/>
      <c r="D745" s="195"/>
      <c r="E745" s="195"/>
      <c r="F745" s="195"/>
      <c r="G745" s="195"/>
      <c r="H745" s="195"/>
      <c r="I745" s="195"/>
      <c r="J745" s="195"/>
      <c r="K745" s="195"/>
      <c r="L745" s="195"/>
      <c r="M745" s="195"/>
      <c r="N745" s="195"/>
      <c r="O745" s="195"/>
      <c r="P745" s="195"/>
      <c r="Q745" s="316"/>
      <c r="R745" s="195"/>
      <c r="S745" s="316"/>
      <c r="T745" s="195" t="s">
        <v>889</v>
      </c>
      <c r="U745" s="195"/>
      <c r="V745" s="195"/>
      <c r="W745" s="195"/>
      <c r="X745" s="195"/>
      <c r="Y745" s="195"/>
      <c r="Z745" s="195"/>
      <c r="AA745" s="195"/>
      <c r="AB745" s="316"/>
      <c r="AC745" s="316"/>
      <c r="AD745" s="195"/>
      <c r="AE745" s="195"/>
      <c r="AF745" s="195"/>
      <c r="AG745" s="195"/>
    </row>
    <row r="746" spans="1:33">
      <c r="A746" s="195" t="s">
        <v>901</v>
      </c>
      <c r="B746" s="195"/>
      <c r="C746" s="195"/>
      <c r="D746" s="195"/>
      <c r="E746" s="195"/>
      <c r="F746" s="195"/>
      <c r="G746" s="195"/>
      <c r="H746" s="195"/>
      <c r="I746" s="195"/>
      <c r="J746" s="195"/>
      <c r="K746" s="195"/>
      <c r="L746" s="195"/>
      <c r="M746" s="195"/>
      <c r="N746" s="195"/>
      <c r="O746" s="195"/>
      <c r="P746" s="195"/>
      <c r="Q746" s="316"/>
      <c r="R746" s="195"/>
      <c r="S746" s="316"/>
      <c r="T746" s="195" t="s">
        <v>889</v>
      </c>
      <c r="U746" s="195"/>
      <c r="V746" s="195"/>
      <c r="W746" s="195"/>
      <c r="X746" s="195"/>
      <c r="Y746" s="195"/>
      <c r="Z746" s="195"/>
      <c r="AA746" s="195"/>
      <c r="AB746" s="316"/>
      <c r="AC746" s="316"/>
      <c r="AD746" s="195"/>
      <c r="AE746" s="195"/>
      <c r="AF746" s="195"/>
      <c r="AG746" s="195"/>
    </row>
    <row r="747" spans="1:33">
      <c r="A747" s="195" t="s">
        <v>901</v>
      </c>
      <c r="B747" s="195"/>
      <c r="C747" s="195"/>
      <c r="D747" s="195"/>
      <c r="E747" s="195"/>
      <c r="F747" s="195"/>
      <c r="G747" s="195"/>
      <c r="H747" s="195"/>
      <c r="I747" s="195"/>
      <c r="J747" s="195"/>
      <c r="K747" s="195"/>
      <c r="L747" s="195"/>
      <c r="M747" s="195"/>
      <c r="N747" s="195"/>
      <c r="O747" s="195"/>
      <c r="P747" s="195"/>
      <c r="Q747" s="316"/>
      <c r="R747" s="195"/>
      <c r="S747" s="316"/>
      <c r="T747" s="195" t="s">
        <v>889</v>
      </c>
      <c r="U747" s="195"/>
      <c r="V747" s="195"/>
      <c r="W747" s="195"/>
      <c r="X747" s="195"/>
      <c r="Y747" s="195"/>
      <c r="Z747" s="195"/>
      <c r="AA747" s="195"/>
      <c r="AB747" s="316"/>
      <c r="AC747" s="316"/>
      <c r="AD747" s="195"/>
      <c r="AE747" s="195"/>
      <c r="AF747" s="195"/>
      <c r="AG747" s="195"/>
    </row>
    <row r="748" spans="1:33">
      <c r="A748" s="195" t="s">
        <v>901</v>
      </c>
      <c r="B748" s="195"/>
      <c r="C748" s="195"/>
      <c r="D748" s="195"/>
      <c r="E748" s="195"/>
      <c r="F748" s="195"/>
      <c r="G748" s="195"/>
      <c r="H748" s="195"/>
      <c r="I748" s="195"/>
      <c r="J748" s="195"/>
      <c r="K748" s="195"/>
      <c r="L748" s="195"/>
      <c r="M748" s="195"/>
      <c r="N748" s="195"/>
      <c r="O748" s="195"/>
      <c r="P748" s="195"/>
      <c r="Q748" s="316"/>
      <c r="R748" s="195"/>
      <c r="S748" s="316"/>
      <c r="T748" s="195" t="s">
        <v>889</v>
      </c>
      <c r="U748" s="195"/>
      <c r="V748" s="195"/>
      <c r="W748" s="195"/>
      <c r="X748" s="195"/>
      <c r="Y748" s="195"/>
      <c r="Z748" s="195"/>
      <c r="AA748" s="195"/>
      <c r="AB748" s="316"/>
      <c r="AC748" s="316"/>
      <c r="AD748" s="195"/>
      <c r="AE748" s="195"/>
      <c r="AF748" s="195"/>
      <c r="AG748" s="195"/>
    </row>
    <row r="749" spans="1:33">
      <c r="A749" s="195" t="s">
        <v>901</v>
      </c>
      <c r="B749" s="195"/>
      <c r="C749" s="195"/>
      <c r="D749" s="195"/>
      <c r="E749" s="195"/>
      <c r="F749" s="195"/>
      <c r="G749" s="195"/>
      <c r="H749" s="195"/>
      <c r="I749" s="195"/>
      <c r="J749" s="195"/>
      <c r="K749" s="195"/>
      <c r="L749" s="195"/>
      <c r="M749" s="195"/>
      <c r="N749" s="195"/>
      <c r="O749" s="195"/>
      <c r="P749" s="195"/>
      <c r="Q749" s="316"/>
      <c r="R749" s="195"/>
      <c r="S749" s="316"/>
      <c r="T749" s="195" t="s">
        <v>889</v>
      </c>
      <c r="U749" s="195"/>
      <c r="V749" s="195"/>
      <c r="W749" s="195"/>
      <c r="X749" s="195"/>
      <c r="Y749" s="195"/>
      <c r="Z749" s="195"/>
      <c r="AA749" s="195"/>
      <c r="AB749" s="316"/>
      <c r="AC749" s="316"/>
      <c r="AD749" s="195"/>
      <c r="AE749" s="195"/>
      <c r="AF749" s="195"/>
      <c r="AG749" s="195"/>
    </row>
    <row r="750" spans="1:33">
      <c r="A750" s="195" t="s">
        <v>901</v>
      </c>
      <c r="B750" s="195"/>
      <c r="C750" s="195"/>
      <c r="D750" s="195"/>
      <c r="E750" s="195"/>
      <c r="F750" s="195"/>
      <c r="G750" s="195"/>
      <c r="H750" s="195"/>
      <c r="I750" s="195"/>
      <c r="J750" s="195"/>
      <c r="K750" s="195"/>
      <c r="L750" s="195"/>
      <c r="M750" s="195"/>
      <c r="N750" s="195"/>
      <c r="O750" s="195"/>
      <c r="P750" s="195"/>
      <c r="Q750" s="316"/>
      <c r="R750" s="195"/>
      <c r="S750" s="316"/>
      <c r="T750" s="195" t="s">
        <v>889</v>
      </c>
      <c r="U750" s="195"/>
      <c r="V750" s="195"/>
      <c r="W750" s="195"/>
      <c r="X750" s="195"/>
      <c r="Y750" s="195"/>
      <c r="Z750" s="195"/>
      <c r="AA750" s="195"/>
      <c r="AB750" s="316"/>
      <c r="AC750" s="316"/>
      <c r="AD750" s="195"/>
      <c r="AE750" s="195"/>
      <c r="AF750" s="195"/>
      <c r="AG750" s="195"/>
    </row>
    <row r="751" spans="1:33">
      <c r="A751" s="195" t="s">
        <v>901</v>
      </c>
      <c r="B751" s="195"/>
      <c r="C751" s="195"/>
      <c r="D751" s="195"/>
      <c r="E751" s="195"/>
      <c r="F751" s="195"/>
      <c r="G751" s="195"/>
      <c r="H751" s="195"/>
      <c r="I751" s="195"/>
      <c r="J751" s="195"/>
      <c r="K751" s="195"/>
      <c r="L751" s="195"/>
      <c r="M751" s="195"/>
      <c r="N751" s="195"/>
      <c r="O751" s="195"/>
      <c r="P751" s="195"/>
      <c r="Q751" s="316"/>
      <c r="R751" s="195"/>
      <c r="S751" s="316"/>
      <c r="T751" s="195" t="s">
        <v>889</v>
      </c>
      <c r="U751" s="195"/>
      <c r="V751" s="195"/>
      <c r="W751" s="195"/>
      <c r="X751" s="195"/>
      <c r="Y751" s="195"/>
      <c r="Z751" s="195"/>
      <c r="AA751" s="195"/>
      <c r="AB751" s="316"/>
      <c r="AC751" s="316"/>
      <c r="AD751" s="195"/>
      <c r="AE751" s="195"/>
      <c r="AF751" s="195"/>
      <c r="AG751" s="195"/>
    </row>
    <row r="752" spans="1:33">
      <c r="A752" s="195" t="s">
        <v>901</v>
      </c>
      <c r="B752" s="195"/>
      <c r="C752" s="195"/>
      <c r="D752" s="195"/>
      <c r="E752" s="195"/>
      <c r="F752" s="195"/>
      <c r="G752" s="195"/>
      <c r="H752" s="195"/>
      <c r="I752" s="195"/>
      <c r="J752" s="195"/>
      <c r="K752" s="195"/>
      <c r="L752" s="195"/>
      <c r="M752" s="195"/>
      <c r="N752" s="195"/>
      <c r="O752" s="195"/>
      <c r="P752" s="195"/>
      <c r="Q752" s="316"/>
      <c r="R752" s="195"/>
      <c r="S752" s="316"/>
      <c r="T752" s="195" t="s">
        <v>889</v>
      </c>
      <c r="U752" s="195"/>
      <c r="V752" s="195"/>
      <c r="W752" s="195"/>
      <c r="X752" s="195"/>
      <c r="Y752" s="195"/>
      <c r="Z752" s="195"/>
      <c r="AA752" s="195"/>
      <c r="AB752" s="316"/>
      <c r="AC752" s="316"/>
      <c r="AD752" s="195"/>
      <c r="AE752" s="195"/>
      <c r="AF752" s="195"/>
      <c r="AG752" s="195"/>
    </row>
    <row r="753" spans="1:33">
      <c r="A753" s="195" t="s">
        <v>901</v>
      </c>
      <c r="B753" s="195" t="s">
        <v>889</v>
      </c>
      <c r="C753" s="195"/>
      <c r="D753" s="195"/>
      <c r="E753" s="195"/>
      <c r="F753" s="195"/>
      <c r="G753" s="195"/>
      <c r="H753" s="195"/>
      <c r="I753" s="195">
        <v>9021000</v>
      </c>
      <c r="J753" s="195">
        <v>-130060</v>
      </c>
      <c r="K753" s="195">
        <v>13000</v>
      </c>
      <c r="L753" s="195">
        <v>8890940</v>
      </c>
      <c r="M753" s="195"/>
      <c r="N753" s="195"/>
      <c r="O753" s="195"/>
      <c r="P753" s="195">
        <v>561843</v>
      </c>
      <c r="Q753" s="316"/>
      <c r="R753" s="195"/>
      <c r="S753" s="316"/>
      <c r="T753" s="195" t="s">
        <v>889</v>
      </c>
      <c r="U753" s="195"/>
      <c r="V753" s="195">
        <v>8329097</v>
      </c>
      <c r="W753" s="195">
        <v>13000</v>
      </c>
      <c r="X753" s="195">
        <v>13000</v>
      </c>
      <c r="Y753" s="195"/>
      <c r="Z753" s="195"/>
      <c r="AA753" s="195"/>
      <c r="AB753" s="316"/>
      <c r="AC753" s="316"/>
      <c r="AD753" s="195"/>
      <c r="AE753" s="195" t="s">
        <v>1232</v>
      </c>
      <c r="AF753" s="195"/>
      <c r="AG753" s="195"/>
    </row>
    <row r="754" spans="1:33">
      <c r="A754" s="195" t="s">
        <v>901</v>
      </c>
      <c r="B754" s="195"/>
      <c r="C754" s="195"/>
      <c r="D754" s="195"/>
      <c r="E754" s="195"/>
      <c r="F754" s="195"/>
      <c r="G754" s="195"/>
      <c r="H754" s="195"/>
      <c r="I754" s="195">
        <v>0</v>
      </c>
      <c r="J754" s="195">
        <v>0</v>
      </c>
      <c r="K754" s="195">
        <v>0</v>
      </c>
      <c r="L754" s="195">
        <v>0</v>
      </c>
      <c r="M754" s="195"/>
      <c r="N754" s="195"/>
      <c r="O754" s="195"/>
      <c r="P754" s="195">
        <v>0</v>
      </c>
      <c r="Q754" s="316"/>
      <c r="R754" s="195"/>
      <c r="S754" s="316"/>
      <c r="T754" s="195" t="s">
        <v>889</v>
      </c>
      <c r="U754" s="195"/>
      <c r="V754" s="195">
        <v>0</v>
      </c>
      <c r="W754" s="195">
        <v>0</v>
      </c>
      <c r="X754" s="195">
        <v>0</v>
      </c>
      <c r="Y754" s="195"/>
      <c r="Z754" s="195"/>
      <c r="AA754" s="195"/>
      <c r="AB754" s="316"/>
      <c r="AC754" s="316"/>
      <c r="AD754" s="195"/>
      <c r="AE754" s="195"/>
      <c r="AF754" s="195"/>
      <c r="AG754" s="195"/>
    </row>
    <row r="755" spans="1:33">
      <c r="A755" s="195" t="s">
        <v>901</v>
      </c>
      <c r="B755" s="195" t="s">
        <v>889</v>
      </c>
      <c r="C755" s="195"/>
      <c r="D755" s="195"/>
      <c r="E755" s="195"/>
      <c r="F755" s="195"/>
      <c r="G755" s="195"/>
      <c r="H755" s="195"/>
      <c r="I755" s="195">
        <v>1000000</v>
      </c>
      <c r="J755" s="195">
        <v>0</v>
      </c>
      <c r="K755" s="195">
        <v>0</v>
      </c>
      <c r="L755" s="195">
        <v>1000000</v>
      </c>
      <c r="M755" s="195"/>
      <c r="N755" s="195"/>
      <c r="O755" s="195"/>
      <c r="P755" s="195">
        <v>791017</v>
      </c>
      <c r="Q755" s="316"/>
      <c r="R755" s="195"/>
      <c r="S755" s="316"/>
      <c r="T755" s="195" t="s">
        <v>889</v>
      </c>
      <c r="U755" s="195"/>
      <c r="V755" s="195">
        <v>208983</v>
      </c>
      <c r="W755" s="195">
        <v>0</v>
      </c>
      <c r="X755" s="195">
        <v>0</v>
      </c>
      <c r="Y755" s="195"/>
      <c r="Z755" s="195"/>
      <c r="AA755" s="195"/>
      <c r="AB755" s="316"/>
      <c r="AC755" s="316"/>
      <c r="AD755" s="195"/>
      <c r="AE755" s="195"/>
      <c r="AF755" s="195"/>
      <c r="AG755" s="195"/>
    </row>
    <row r="756" spans="1:33">
      <c r="A756" s="195" t="s">
        <v>901</v>
      </c>
      <c r="B756" s="195"/>
      <c r="C756" s="195"/>
      <c r="D756" s="195"/>
      <c r="E756" s="195"/>
      <c r="F756" s="195"/>
      <c r="G756" s="195"/>
      <c r="H756" s="195"/>
      <c r="I756" s="195">
        <v>0</v>
      </c>
      <c r="J756" s="195">
        <v>0</v>
      </c>
      <c r="K756" s="195">
        <v>0</v>
      </c>
      <c r="L756" s="195">
        <v>0</v>
      </c>
      <c r="M756" s="195"/>
      <c r="N756" s="195"/>
      <c r="O756" s="195"/>
      <c r="P756" s="195">
        <v>0</v>
      </c>
      <c r="Q756" s="316"/>
      <c r="R756" s="195"/>
      <c r="S756" s="316"/>
      <c r="T756" s="195" t="s">
        <v>889</v>
      </c>
      <c r="U756" s="195"/>
      <c r="V756" s="195">
        <v>0</v>
      </c>
      <c r="W756" s="195">
        <v>0</v>
      </c>
      <c r="X756" s="195">
        <v>0</v>
      </c>
      <c r="Y756" s="195"/>
      <c r="Z756" s="195"/>
      <c r="AA756" s="195"/>
      <c r="AB756" s="316"/>
      <c r="AC756" s="316"/>
      <c r="AD756" s="195"/>
      <c r="AE756" s="195"/>
      <c r="AF756" s="195"/>
      <c r="AG756" s="195"/>
    </row>
    <row r="757" spans="1:33">
      <c r="A757" s="195" t="s">
        <v>901</v>
      </c>
      <c r="B757" s="195" t="s">
        <v>889</v>
      </c>
      <c r="C757" s="195"/>
      <c r="D757" s="195"/>
      <c r="E757" s="195"/>
      <c r="F757" s="195"/>
      <c r="G757" s="195"/>
      <c r="H757" s="195"/>
      <c r="I757" s="195">
        <v>10021000</v>
      </c>
      <c r="J757" s="195">
        <v>-130060</v>
      </c>
      <c r="K757" s="195">
        <v>13000</v>
      </c>
      <c r="L757" s="195">
        <v>9890940</v>
      </c>
      <c r="M757" s="195"/>
      <c r="N757" s="195"/>
      <c r="O757" s="195"/>
      <c r="P757" s="195">
        <v>1352860</v>
      </c>
      <c r="Q757" s="316"/>
      <c r="R757" s="195"/>
      <c r="S757" s="316"/>
      <c r="T757" s="195" t="s">
        <v>889</v>
      </c>
      <c r="U757" s="195"/>
      <c r="V757" s="195">
        <v>8538080</v>
      </c>
      <c r="W757" s="195">
        <v>13000</v>
      </c>
      <c r="X757" s="195">
        <v>13000</v>
      </c>
      <c r="Y757" s="195"/>
      <c r="Z757" s="195"/>
      <c r="AA757" s="195"/>
      <c r="AB757" s="316"/>
      <c r="AC757" s="316"/>
      <c r="AD757" s="195"/>
      <c r="AE757" s="195"/>
      <c r="AF757" s="195"/>
      <c r="AG757" s="195"/>
    </row>
    <row r="758" spans="1:33">
      <c r="A758" s="195" t="s">
        <v>901</v>
      </c>
      <c r="B758" s="195"/>
      <c r="C758" s="195"/>
      <c r="D758" s="195"/>
      <c r="E758" s="195"/>
      <c r="F758" s="195"/>
      <c r="G758" s="195"/>
      <c r="H758" s="195"/>
      <c r="I758" s="195">
        <v>0</v>
      </c>
      <c r="J758" s="195">
        <v>0</v>
      </c>
      <c r="K758" s="195">
        <v>0</v>
      </c>
      <c r="L758" s="195">
        <v>0</v>
      </c>
      <c r="M758" s="195"/>
      <c r="N758" s="195"/>
      <c r="O758" s="195"/>
      <c r="P758" s="195">
        <v>0</v>
      </c>
      <c r="Q758" s="316"/>
      <c r="R758" s="195"/>
      <c r="S758" s="316"/>
      <c r="T758" s="195" t="s">
        <v>889</v>
      </c>
      <c r="U758" s="195"/>
      <c r="V758" s="195">
        <v>0</v>
      </c>
      <c r="W758" s="195">
        <v>0</v>
      </c>
      <c r="X758" s="195">
        <v>0</v>
      </c>
      <c r="Y758" s="195"/>
      <c r="Z758" s="195"/>
      <c r="AA758" s="195"/>
      <c r="AB758" s="316"/>
      <c r="AC758" s="316"/>
      <c r="AD758" s="195"/>
      <c r="AE758" s="195"/>
      <c r="AF758" s="195"/>
      <c r="AG758" s="195"/>
    </row>
    <row r="759" spans="1:33">
      <c r="A759" s="195" t="s">
        <v>901</v>
      </c>
      <c r="B759" s="195"/>
      <c r="C759" s="195"/>
      <c r="D759" s="195"/>
      <c r="E759" s="195"/>
      <c r="F759" s="195"/>
      <c r="G759" s="195"/>
      <c r="H759" s="195"/>
      <c r="I759" s="195">
        <v>0</v>
      </c>
      <c r="J759" s="195">
        <v>0</v>
      </c>
      <c r="K759" s="195">
        <v>0</v>
      </c>
      <c r="L759" s="195">
        <v>0</v>
      </c>
      <c r="M759" s="195"/>
      <c r="N759" s="195"/>
      <c r="O759" s="195"/>
      <c r="P759" s="195">
        <v>0</v>
      </c>
      <c r="Q759" s="316"/>
      <c r="R759" s="195"/>
      <c r="S759" s="316"/>
      <c r="T759" s="195" t="s">
        <v>889</v>
      </c>
      <c r="U759" s="195"/>
      <c r="V759" s="195">
        <v>0</v>
      </c>
      <c r="W759" s="195">
        <v>0</v>
      </c>
      <c r="X759" s="195">
        <v>0</v>
      </c>
      <c r="Y759" s="195"/>
      <c r="Z759" s="195"/>
      <c r="AA759" s="195"/>
      <c r="AB759" s="316"/>
      <c r="AC759" s="316"/>
      <c r="AD759" s="195"/>
      <c r="AE759" s="195"/>
      <c r="AF759" s="195"/>
      <c r="AG759" s="195"/>
    </row>
    <row r="760" spans="1:33">
      <c r="A760" s="195" t="s">
        <v>901</v>
      </c>
      <c r="B760" s="195"/>
      <c r="C760" s="195"/>
      <c r="D760" s="195"/>
      <c r="E760" s="195"/>
      <c r="F760" s="195"/>
      <c r="G760" s="195"/>
      <c r="H760" s="195"/>
      <c r="I760" s="195">
        <v>0</v>
      </c>
      <c r="J760" s="195">
        <v>0</v>
      </c>
      <c r="K760" s="195">
        <v>0</v>
      </c>
      <c r="L760" s="195">
        <v>0</v>
      </c>
      <c r="M760" s="195"/>
      <c r="N760" s="195"/>
      <c r="O760" s="195"/>
      <c r="P760" s="195">
        <v>0</v>
      </c>
      <c r="Q760" s="316"/>
      <c r="R760" s="195"/>
      <c r="S760" s="316"/>
      <c r="T760" s="195" t="s">
        <v>889</v>
      </c>
      <c r="U760" s="195"/>
      <c r="V760" s="195">
        <v>0</v>
      </c>
      <c r="W760" s="195">
        <v>0</v>
      </c>
      <c r="X760" s="195">
        <v>0</v>
      </c>
      <c r="Y760" s="195"/>
      <c r="Z760" s="195"/>
      <c r="AA760" s="195"/>
      <c r="AB760" s="316"/>
      <c r="AC760" s="316"/>
      <c r="AD760" s="195"/>
      <c r="AE760" s="195"/>
      <c r="AF760" s="195"/>
      <c r="AG760" s="195"/>
    </row>
    <row r="761" spans="1:33">
      <c r="A761" s="195" t="s">
        <v>901</v>
      </c>
      <c r="B761" s="195" t="s">
        <v>889</v>
      </c>
      <c r="C761" s="195"/>
      <c r="D761" s="195"/>
      <c r="E761" s="195"/>
      <c r="F761" s="195"/>
      <c r="G761" s="195"/>
      <c r="H761" s="195"/>
      <c r="I761" s="195">
        <v>10021000</v>
      </c>
      <c r="J761" s="195">
        <v>-130060</v>
      </c>
      <c r="K761" s="195">
        <v>13000</v>
      </c>
      <c r="L761" s="195">
        <v>9890940</v>
      </c>
      <c r="M761" s="195"/>
      <c r="N761" s="195"/>
      <c r="O761" s="195"/>
      <c r="P761" s="195">
        <v>1352860</v>
      </c>
      <c r="Q761" s="316"/>
      <c r="R761" s="195"/>
      <c r="S761" s="316"/>
      <c r="T761" s="195" t="s">
        <v>889</v>
      </c>
      <c r="U761" s="195"/>
      <c r="V761" s="195">
        <v>8538080</v>
      </c>
      <c r="W761" s="195">
        <v>13000</v>
      </c>
      <c r="X761" s="195">
        <v>13000</v>
      </c>
      <c r="Y761" s="195"/>
      <c r="Z761" s="195"/>
      <c r="AA761" s="195"/>
      <c r="AB761" s="316"/>
      <c r="AC761" s="316"/>
      <c r="AD761" s="195"/>
      <c r="AE761" s="195"/>
      <c r="AF761" s="195"/>
      <c r="AG761" s="195"/>
    </row>
    <row r="762" spans="1:33">
      <c r="A762" s="195" t="s">
        <v>901</v>
      </c>
      <c r="B762" s="195"/>
      <c r="C762" s="195"/>
      <c r="D762" s="195"/>
      <c r="E762" s="195"/>
      <c r="F762" s="195"/>
      <c r="G762" s="195"/>
      <c r="H762" s="195"/>
      <c r="I762" s="195"/>
      <c r="J762" s="195"/>
      <c r="K762" s="195"/>
      <c r="L762" s="195"/>
      <c r="M762" s="195"/>
      <c r="N762" s="195"/>
      <c r="O762" s="195"/>
      <c r="P762" s="195"/>
      <c r="Q762" s="316"/>
      <c r="R762" s="195"/>
      <c r="S762" s="316"/>
      <c r="T762" s="195" t="s">
        <v>889</v>
      </c>
      <c r="U762" s="195"/>
      <c r="V762" s="195"/>
      <c r="W762" s="195"/>
      <c r="X762" s="195"/>
      <c r="Y762" s="195"/>
      <c r="Z762" s="195"/>
      <c r="AA762" s="195"/>
      <c r="AB762" s="316"/>
      <c r="AC762" s="316"/>
      <c r="AD762" s="195"/>
      <c r="AE762" s="195"/>
      <c r="AF762" s="195"/>
      <c r="AG762" s="195"/>
    </row>
    <row r="763" spans="1:33">
      <c r="A763" s="195" t="s">
        <v>901</v>
      </c>
      <c r="B763" s="195"/>
      <c r="C763" s="195"/>
      <c r="D763" s="195"/>
      <c r="E763" s="195"/>
      <c r="F763" s="195"/>
      <c r="G763" s="195"/>
      <c r="H763" s="195"/>
      <c r="I763" s="195"/>
      <c r="J763" s="195"/>
      <c r="K763" s="195"/>
      <c r="L763" s="195"/>
      <c r="M763" s="195"/>
      <c r="N763" s="195"/>
      <c r="O763" s="195"/>
      <c r="P763" s="195"/>
      <c r="Q763" s="316"/>
      <c r="R763" s="195"/>
      <c r="S763" s="316"/>
      <c r="T763" s="195" t="s">
        <v>889</v>
      </c>
      <c r="U763" s="195"/>
      <c r="V763" s="195"/>
      <c r="W763" s="195"/>
      <c r="X763" s="195"/>
      <c r="Y763" s="195"/>
      <c r="Z763" s="195"/>
      <c r="AA763" s="195"/>
      <c r="AB763" s="316"/>
      <c r="AC763" s="316"/>
      <c r="AD763" s="195"/>
      <c r="AE763" s="195"/>
      <c r="AF763" s="195"/>
      <c r="AG763" s="195"/>
    </row>
    <row r="764" spans="1:33">
      <c r="A764" s="195" t="s">
        <v>901</v>
      </c>
      <c r="B764" s="195"/>
      <c r="C764" s="195"/>
      <c r="D764" s="195"/>
      <c r="E764" s="195"/>
      <c r="F764" s="195"/>
      <c r="G764" s="195"/>
      <c r="H764" s="195"/>
      <c r="I764" s="195"/>
      <c r="J764" s="195"/>
      <c r="K764" s="195"/>
      <c r="L764" s="195"/>
      <c r="M764" s="195"/>
      <c r="N764" s="195"/>
      <c r="O764" s="195"/>
      <c r="P764" s="195"/>
      <c r="Q764" s="316"/>
      <c r="R764" s="195"/>
      <c r="S764" s="316"/>
      <c r="T764" s="195" t="s">
        <v>889</v>
      </c>
      <c r="U764" s="195"/>
      <c r="V764" s="195"/>
      <c r="W764" s="195"/>
      <c r="X764" s="195"/>
      <c r="Y764" s="195"/>
      <c r="Z764" s="195"/>
      <c r="AA764" s="195"/>
      <c r="AB764" s="316"/>
      <c r="AC764" s="316"/>
      <c r="AD764" s="195"/>
      <c r="AE764" s="195"/>
      <c r="AF764" s="195"/>
      <c r="AG764" s="195"/>
    </row>
    <row r="765" spans="1:33">
      <c r="A765" s="195" t="s">
        <v>901</v>
      </c>
      <c r="B765" s="195"/>
      <c r="C765" s="195"/>
      <c r="D765" s="195"/>
      <c r="E765" s="195"/>
      <c r="F765" s="195"/>
      <c r="G765" s="195"/>
      <c r="H765" s="195"/>
      <c r="I765" s="195"/>
      <c r="J765" s="195"/>
      <c r="K765" s="195"/>
      <c r="L765" s="195"/>
      <c r="M765" s="195"/>
      <c r="N765" s="195"/>
      <c r="O765" s="195"/>
      <c r="P765" s="195"/>
      <c r="Q765" s="316"/>
      <c r="R765" s="195"/>
      <c r="S765" s="316"/>
      <c r="T765" s="195" t="s">
        <v>889</v>
      </c>
      <c r="U765" s="195"/>
      <c r="V765" s="195"/>
      <c r="W765" s="195"/>
      <c r="X765" s="195"/>
      <c r="Y765" s="195"/>
      <c r="Z765" s="195"/>
      <c r="AA765" s="195"/>
      <c r="AB765" s="316"/>
      <c r="AC765" s="316"/>
      <c r="AD765" s="195"/>
      <c r="AE765" s="195"/>
      <c r="AF765" s="195"/>
      <c r="AG765" s="195"/>
    </row>
    <row r="766" spans="1:33">
      <c r="A766" s="195" t="s">
        <v>901</v>
      </c>
      <c r="B766" s="195"/>
      <c r="C766" s="195"/>
      <c r="D766" s="195"/>
      <c r="E766" s="195"/>
      <c r="F766" s="195"/>
      <c r="G766" s="195"/>
      <c r="H766" s="195"/>
      <c r="I766" s="195"/>
      <c r="J766" s="195"/>
      <c r="K766" s="195"/>
      <c r="L766" s="195"/>
      <c r="M766" s="195"/>
      <c r="N766" s="195"/>
      <c r="O766" s="195"/>
      <c r="P766" s="195"/>
      <c r="Q766" s="316"/>
      <c r="R766" s="195"/>
      <c r="S766" s="316"/>
      <c r="T766" s="195" t="s">
        <v>889</v>
      </c>
      <c r="U766" s="195"/>
      <c r="V766" s="195"/>
      <c r="W766" s="195"/>
      <c r="X766" s="195"/>
      <c r="Y766" s="195"/>
      <c r="Z766" s="195"/>
      <c r="AA766" s="195"/>
      <c r="AB766" s="316"/>
      <c r="AC766" s="316"/>
      <c r="AD766" s="195"/>
      <c r="AE766" s="195"/>
      <c r="AF766" s="195"/>
      <c r="AG766" s="195"/>
    </row>
    <row r="767" spans="1:33">
      <c r="A767" s="195" t="s">
        <v>901</v>
      </c>
      <c r="B767" s="195"/>
      <c r="C767" s="195"/>
      <c r="D767" s="195"/>
      <c r="E767" s="195"/>
      <c r="F767" s="195"/>
      <c r="G767" s="195"/>
      <c r="H767" s="195"/>
      <c r="I767" s="195"/>
      <c r="J767" s="195"/>
      <c r="K767" s="195"/>
      <c r="L767" s="195"/>
      <c r="M767" s="195"/>
      <c r="N767" s="195"/>
      <c r="O767" s="195"/>
      <c r="P767" s="195"/>
      <c r="Q767" s="316"/>
      <c r="R767" s="195"/>
      <c r="S767" s="316"/>
      <c r="T767" s="195" t="s">
        <v>889</v>
      </c>
      <c r="U767" s="195"/>
      <c r="V767" s="195"/>
      <c r="W767" s="195"/>
      <c r="X767" s="195"/>
      <c r="Y767" s="195"/>
      <c r="Z767" s="195"/>
      <c r="AA767" s="195"/>
      <c r="AB767" s="316"/>
      <c r="AC767" s="316"/>
      <c r="AD767" s="195"/>
      <c r="AE767" s="195"/>
      <c r="AF767" s="195"/>
      <c r="AG767" s="195"/>
    </row>
    <row r="768" spans="1:33">
      <c r="A768" s="195" t="s">
        <v>901</v>
      </c>
      <c r="B768" s="195"/>
      <c r="C768" s="195"/>
      <c r="D768" s="195"/>
      <c r="E768" s="195"/>
      <c r="F768" s="195"/>
      <c r="G768" s="195"/>
      <c r="H768" s="195"/>
      <c r="I768" s="195"/>
      <c r="J768" s="195"/>
      <c r="K768" s="195"/>
      <c r="L768" s="195"/>
      <c r="M768" s="195"/>
      <c r="N768" s="195"/>
      <c r="O768" s="195"/>
      <c r="P768" s="195"/>
      <c r="Q768" s="316"/>
      <c r="R768" s="195"/>
      <c r="S768" s="316"/>
      <c r="T768" s="195" t="s">
        <v>889</v>
      </c>
      <c r="U768" s="195"/>
      <c r="V768" s="195"/>
      <c r="W768" s="195"/>
      <c r="X768" s="195"/>
      <c r="Y768" s="195"/>
      <c r="Z768" s="195"/>
      <c r="AA768" s="195"/>
      <c r="AB768" s="316"/>
      <c r="AC768" s="316"/>
      <c r="AD768" s="195"/>
      <c r="AE768" s="195"/>
      <c r="AF768" s="195"/>
      <c r="AG768" s="195"/>
    </row>
    <row r="769" spans="1:33">
      <c r="A769" s="195" t="s">
        <v>901</v>
      </c>
      <c r="B769" s="195"/>
      <c r="C769" s="195"/>
      <c r="D769" s="195"/>
      <c r="E769" s="195"/>
      <c r="F769" s="195"/>
      <c r="G769" s="195"/>
      <c r="H769" s="195"/>
      <c r="I769" s="195"/>
      <c r="J769" s="195"/>
      <c r="K769" s="195"/>
      <c r="L769" s="195"/>
      <c r="M769" s="195"/>
      <c r="N769" s="195"/>
      <c r="O769" s="195"/>
      <c r="P769" s="195"/>
      <c r="Q769" s="316"/>
      <c r="R769" s="195"/>
      <c r="S769" s="316"/>
      <c r="T769" s="195" t="s">
        <v>889</v>
      </c>
      <c r="U769" s="195"/>
      <c r="V769" s="195"/>
      <c r="W769" s="195"/>
      <c r="X769" s="195"/>
      <c r="Y769" s="195"/>
      <c r="Z769" s="195"/>
      <c r="AA769" s="195"/>
      <c r="AB769" s="316"/>
      <c r="AC769" s="316"/>
      <c r="AD769" s="195"/>
      <c r="AE769" s="195"/>
      <c r="AF769" s="195"/>
      <c r="AG769" s="195"/>
    </row>
    <row r="770" spans="1:33">
      <c r="A770" s="195" t="s">
        <v>901</v>
      </c>
      <c r="B770" s="195"/>
      <c r="C770" s="195"/>
      <c r="D770" s="195"/>
      <c r="E770" s="195"/>
      <c r="F770" s="195"/>
      <c r="G770" s="195"/>
      <c r="H770" s="195"/>
      <c r="I770" s="195"/>
      <c r="J770" s="195"/>
      <c r="K770" s="195"/>
      <c r="L770" s="195"/>
      <c r="M770" s="195"/>
      <c r="N770" s="195"/>
      <c r="O770" s="195"/>
      <c r="P770" s="195"/>
      <c r="Q770" s="316"/>
      <c r="R770" s="195"/>
      <c r="S770" s="316"/>
      <c r="T770" s="195" t="s">
        <v>889</v>
      </c>
      <c r="U770" s="195"/>
      <c r="V770" s="195"/>
      <c r="W770" s="195"/>
      <c r="X770" s="195"/>
      <c r="Y770" s="195"/>
      <c r="Z770" s="195"/>
      <c r="AA770" s="195"/>
      <c r="AB770" s="316"/>
      <c r="AC770" s="316"/>
      <c r="AD770" s="195"/>
      <c r="AE770" s="195"/>
      <c r="AF770" s="195"/>
      <c r="AG770" s="195"/>
    </row>
    <row r="771" spans="1:33">
      <c r="A771" s="195" t="s">
        <v>901</v>
      </c>
      <c r="B771" s="195"/>
      <c r="C771" s="195"/>
      <c r="D771" s="195"/>
      <c r="E771" s="195"/>
      <c r="F771" s="195"/>
      <c r="G771" s="195"/>
      <c r="H771" s="195"/>
      <c r="I771" s="195"/>
      <c r="J771" s="195"/>
      <c r="K771" s="195"/>
      <c r="L771" s="195"/>
      <c r="M771" s="195"/>
      <c r="N771" s="195"/>
      <c r="O771" s="195"/>
      <c r="P771" s="195"/>
      <c r="Q771" s="316"/>
      <c r="R771" s="195"/>
      <c r="S771" s="316"/>
      <c r="T771" s="195" t="s">
        <v>889</v>
      </c>
      <c r="U771" s="195"/>
      <c r="V771" s="195"/>
      <c r="W771" s="195"/>
      <c r="X771" s="195"/>
      <c r="Y771" s="195"/>
      <c r="Z771" s="195"/>
      <c r="AA771" s="195"/>
      <c r="AB771" s="316"/>
      <c r="AC771" s="316"/>
      <c r="AD771" s="195"/>
      <c r="AE771" s="195"/>
      <c r="AF771" s="195"/>
      <c r="AG771" s="195"/>
    </row>
    <row r="772" spans="1:33">
      <c r="A772" s="195" t="s">
        <v>901</v>
      </c>
      <c r="B772" s="195"/>
      <c r="C772" s="195"/>
      <c r="D772" s="195"/>
      <c r="E772" s="195"/>
      <c r="F772" s="195"/>
      <c r="G772" s="195"/>
      <c r="H772" s="195"/>
      <c r="I772" s="195"/>
      <c r="J772" s="195"/>
      <c r="K772" s="195"/>
      <c r="L772" s="195"/>
      <c r="M772" s="195"/>
      <c r="N772" s="195"/>
      <c r="O772" s="195"/>
      <c r="P772" s="195"/>
      <c r="Q772" s="316"/>
      <c r="R772" s="195"/>
      <c r="S772" s="316"/>
      <c r="T772" s="195" t="s">
        <v>889</v>
      </c>
      <c r="U772" s="195"/>
      <c r="V772" s="195"/>
      <c r="W772" s="195"/>
      <c r="X772" s="195"/>
      <c r="Y772" s="195"/>
      <c r="Z772" s="195"/>
      <c r="AA772" s="195"/>
      <c r="AB772" s="316"/>
      <c r="AC772" s="316"/>
      <c r="AD772" s="195"/>
      <c r="AE772" s="195"/>
      <c r="AF772" s="195"/>
      <c r="AG772" s="195"/>
    </row>
    <row r="773" spans="1:33">
      <c r="A773" s="195" t="s">
        <v>901</v>
      </c>
      <c r="B773" s="195"/>
      <c r="C773" s="195"/>
      <c r="D773" s="195"/>
      <c r="E773" s="195"/>
      <c r="F773" s="195"/>
      <c r="G773" s="195"/>
      <c r="H773" s="195"/>
      <c r="I773" s="195"/>
      <c r="J773" s="195"/>
      <c r="K773" s="195"/>
      <c r="L773" s="195"/>
      <c r="M773" s="195"/>
      <c r="N773" s="195"/>
      <c r="O773" s="195"/>
      <c r="P773" s="195"/>
      <c r="Q773" s="316"/>
      <c r="R773" s="195"/>
      <c r="S773" s="316"/>
      <c r="T773" s="195" t="s">
        <v>889</v>
      </c>
      <c r="U773" s="195"/>
      <c r="V773" s="195"/>
      <c r="W773" s="195"/>
      <c r="X773" s="195"/>
      <c r="Y773" s="195"/>
      <c r="Z773" s="195"/>
      <c r="AA773" s="195"/>
      <c r="AB773" s="316"/>
      <c r="AC773" s="316"/>
      <c r="AD773" s="195"/>
      <c r="AE773" s="195"/>
      <c r="AF773" s="195"/>
      <c r="AG773" s="195"/>
    </row>
    <row r="774" spans="1:33">
      <c r="A774" s="195" t="s">
        <v>901</v>
      </c>
      <c r="B774" s="195"/>
      <c r="C774" s="195"/>
      <c r="D774" s="195"/>
      <c r="E774" s="195"/>
      <c r="F774" s="195"/>
      <c r="G774" s="195"/>
      <c r="H774" s="195"/>
      <c r="I774" s="195"/>
      <c r="J774" s="195"/>
      <c r="K774" s="195"/>
      <c r="L774" s="195"/>
      <c r="M774" s="195"/>
      <c r="N774" s="195"/>
      <c r="O774" s="195"/>
      <c r="P774" s="195"/>
      <c r="Q774" s="316"/>
      <c r="R774" s="195"/>
      <c r="S774" s="316"/>
      <c r="T774" s="195" t="s">
        <v>889</v>
      </c>
      <c r="U774" s="195"/>
      <c r="V774" s="195"/>
      <c r="W774" s="195"/>
      <c r="X774" s="195"/>
      <c r="Y774" s="195"/>
      <c r="Z774" s="195"/>
      <c r="AA774" s="195"/>
      <c r="AB774" s="316"/>
      <c r="AC774" s="316"/>
      <c r="AD774" s="195"/>
      <c r="AE774" s="195"/>
      <c r="AF774" s="195"/>
      <c r="AG774" s="195"/>
    </row>
    <row r="775" spans="1:33">
      <c r="A775" s="195" t="s">
        <v>901</v>
      </c>
      <c r="B775" s="195"/>
      <c r="C775" s="195"/>
      <c r="D775" s="195"/>
      <c r="E775" s="195"/>
      <c r="F775" s="195"/>
      <c r="G775" s="195"/>
      <c r="H775" s="195"/>
      <c r="I775" s="195"/>
      <c r="J775" s="195"/>
      <c r="K775" s="195"/>
      <c r="L775" s="195"/>
      <c r="M775" s="195"/>
      <c r="N775" s="195"/>
      <c r="O775" s="195"/>
      <c r="P775" s="195"/>
      <c r="Q775" s="316"/>
      <c r="R775" s="195"/>
      <c r="S775" s="316"/>
      <c r="T775" s="195" t="s">
        <v>889</v>
      </c>
      <c r="U775" s="195"/>
      <c r="V775" s="195"/>
      <c r="W775" s="195"/>
      <c r="X775" s="195"/>
      <c r="Y775" s="195"/>
      <c r="Z775" s="195"/>
      <c r="AA775" s="195"/>
      <c r="AB775" s="316"/>
      <c r="AC775" s="316"/>
      <c r="AD775" s="195"/>
      <c r="AE775" s="195"/>
      <c r="AF775" s="195"/>
      <c r="AG775" s="195"/>
    </row>
    <row r="776" spans="1:33">
      <c r="A776" s="195" t="s">
        <v>901</v>
      </c>
      <c r="B776" s="195"/>
      <c r="C776" s="195"/>
      <c r="D776" s="195"/>
      <c r="E776" s="195"/>
      <c r="F776" s="195"/>
      <c r="G776" s="195"/>
      <c r="H776" s="195"/>
      <c r="I776" s="195"/>
      <c r="J776" s="195"/>
      <c r="K776" s="195"/>
      <c r="L776" s="195"/>
      <c r="M776" s="195"/>
      <c r="N776" s="195"/>
      <c r="O776" s="195"/>
      <c r="P776" s="195"/>
      <c r="Q776" s="316"/>
      <c r="R776" s="195"/>
      <c r="S776" s="316"/>
      <c r="T776" s="195" t="s">
        <v>889</v>
      </c>
      <c r="U776" s="195"/>
      <c r="V776" s="195"/>
      <c r="W776" s="195"/>
      <c r="X776" s="195"/>
      <c r="Y776" s="195"/>
      <c r="Z776" s="195"/>
      <c r="AA776" s="195"/>
      <c r="AB776" s="316"/>
      <c r="AC776" s="316"/>
      <c r="AD776" s="195"/>
      <c r="AE776" s="195"/>
      <c r="AF776" s="195"/>
      <c r="AG776" s="195"/>
    </row>
    <row r="777" spans="1:33">
      <c r="A777" s="195" t="s">
        <v>901</v>
      </c>
      <c r="B777" s="195"/>
      <c r="C777" s="195"/>
      <c r="D777" s="195"/>
      <c r="E777" s="195"/>
      <c r="F777" s="195"/>
      <c r="G777" s="195"/>
      <c r="H777" s="195"/>
      <c r="I777" s="195"/>
      <c r="J777" s="195"/>
      <c r="K777" s="195"/>
      <c r="L777" s="195"/>
      <c r="M777" s="195"/>
      <c r="N777" s="195"/>
      <c r="O777" s="195"/>
      <c r="P777" s="195"/>
      <c r="Q777" s="316"/>
      <c r="R777" s="195"/>
      <c r="S777" s="316"/>
      <c r="T777" s="195" t="s">
        <v>889</v>
      </c>
      <c r="U777" s="195"/>
      <c r="V777" s="195"/>
      <c r="W777" s="195"/>
      <c r="X777" s="195"/>
      <c r="Y777" s="195"/>
      <c r="Z777" s="195"/>
      <c r="AA777" s="195"/>
      <c r="AB777" s="316"/>
      <c r="AC777" s="316"/>
      <c r="AD777" s="195"/>
      <c r="AE777" s="195"/>
      <c r="AF777" s="195"/>
      <c r="AG777" s="195"/>
    </row>
    <row r="778" spans="1:33">
      <c r="A778" s="195" t="s">
        <v>901</v>
      </c>
      <c r="B778" s="195"/>
      <c r="C778" s="195"/>
      <c r="D778" s="195"/>
      <c r="E778" s="195"/>
      <c r="F778" s="195"/>
      <c r="G778" s="195"/>
      <c r="H778" s="195"/>
      <c r="I778" s="195"/>
      <c r="J778" s="195"/>
      <c r="K778" s="195"/>
      <c r="L778" s="195"/>
      <c r="M778" s="195"/>
      <c r="N778" s="195"/>
      <c r="O778" s="195"/>
      <c r="P778" s="195"/>
      <c r="Q778" s="316"/>
      <c r="R778" s="195"/>
      <c r="S778" s="316"/>
      <c r="T778" s="195" t="s">
        <v>889</v>
      </c>
      <c r="U778" s="195"/>
      <c r="V778" s="195"/>
      <c r="W778" s="195"/>
      <c r="X778" s="195"/>
      <c r="Y778" s="195"/>
      <c r="Z778" s="195"/>
      <c r="AA778" s="195"/>
      <c r="AB778" s="316"/>
      <c r="AC778" s="316"/>
      <c r="AD778" s="195"/>
      <c r="AE778" s="195"/>
      <c r="AF778" s="195"/>
      <c r="AG778" s="195"/>
    </row>
    <row r="779" spans="1:33">
      <c r="A779" s="195" t="s">
        <v>901</v>
      </c>
      <c r="B779" s="195"/>
      <c r="C779" s="195"/>
      <c r="D779" s="195"/>
      <c r="E779" s="195"/>
      <c r="F779" s="195"/>
      <c r="G779" s="195"/>
      <c r="H779" s="195"/>
      <c r="I779" s="195"/>
      <c r="J779" s="195"/>
      <c r="K779" s="195"/>
      <c r="L779" s="195"/>
      <c r="M779" s="195"/>
      <c r="N779" s="195"/>
      <c r="O779" s="195"/>
      <c r="P779" s="195"/>
      <c r="Q779" s="316"/>
      <c r="R779" s="195"/>
      <c r="S779" s="316"/>
      <c r="T779" s="195" t="s">
        <v>889</v>
      </c>
      <c r="U779" s="195"/>
      <c r="V779" s="195"/>
      <c r="W779" s="195"/>
      <c r="X779" s="195"/>
      <c r="Y779" s="195"/>
      <c r="Z779" s="195"/>
      <c r="AA779" s="195"/>
      <c r="AB779" s="316"/>
      <c r="AC779" s="316"/>
      <c r="AD779" s="195"/>
      <c r="AE779" s="195"/>
      <c r="AF779" s="195"/>
      <c r="AG779" s="195"/>
    </row>
    <row r="780" spans="1:33">
      <c r="A780" s="195" t="s">
        <v>901</v>
      </c>
      <c r="B780" s="195"/>
      <c r="C780" s="195"/>
      <c r="D780" s="195"/>
      <c r="E780" s="195"/>
      <c r="F780" s="195"/>
      <c r="G780" s="195"/>
      <c r="H780" s="195"/>
      <c r="I780" s="195"/>
      <c r="J780" s="195"/>
      <c r="K780" s="195"/>
      <c r="L780" s="195"/>
      <c r="M780" s="195"/>
      <c r="N780" s="195"/>
      <c r="O780" s="195"/>
      <c r="P780" s="195"/>
      <c r="Q780" s="316"/>
      <c r="R780" s="195"/>
      <c r="S780" s="316"/>
      <c r="T780" s="195" t="s">
        <v>889</v>
      </c>
      <c r="U780" s="195"/>
      <c r="V780" s="195"/>
      <c r="W780" s="195"/>
      <c r="X780" s="195"/>
      <c r="Y780" s="195"/>
      <c r="Z780" s="195"/>
      <c r="AA780" s="195"/>
      <c r="AB780" s="316"/>
      <c r="AC780" s="316"/>
      <c r="AD780" s="195"/>
      <c r="AE780" s="195"/>
      <c r="AF780" s="195"/>
      <c r="AG780" s="195"/>
    </row>
    <row r="781" spans="1:33">
      <c r="A781" s="195" t="s">
        <v>901</v>
      </c>
      <c r="B781" s="195"/>
      <c r="C781" s="195"/>
      <c r="D781" s="195"/>
      <c r="E781" s="195"/>
      <c r="F781" s="195"/>
      <c r="G781" s="195"/>
      <c r="H781" s="195"/>
      <c r="I781" s="195"/>
      <c r="J781" s="195"/>
      <c r="K781" s="195"/>
      <c r="L781" s="195"/>
      <c r="M781" s="195"/>
      <c r="N781" s="195"/>
      <c r="O781" s="195"/>
      <c r="P781" s="195"/>
      <c r="Q781" s="316"/>
      <c r="R781" s="195"/>
      <c r="S781" s="316"/>
      <c r="T781" s="195" t="s">
        <v>889</v>
      </c>
      <c r="U781" s="195"/>
      <c r="V781" s="195"/>
      <c r="W781" s="195"/>
      <c r="X781" s="195"/>
      <c r="Y781" s="195"/>
      <c r="Z781" s="195"/>
      <c r="AA781" s="195"/>
      <c r="AB781" s="316"/>
      <c r="AC781" s="316"/>
      <c r="AD781" s="195"/>
      <c r="AE781" s="195"/>
      <c r="AF781" s="195"/>
      <c r="AG781" s="195"/>
    </row>
    <row r="782" spans="1:33">
      <c r="A782" s="195" t="s">
        <v>901</v>
      </c>
      <c r="B782" s="195"/>
      <c r="C782" s="195"/>
      <c r="D782" s="195"/>
      <c r="E782" s="195"/>
      <c r="F782" s="195"/>
      <c r="G782" s="195"/>
      <c r="H782" s="195"/>
      <c r="I782" s="195"/>
      <c r="J782" s="195"/>
      <c r="K782" s="195"/>
      <c r="L782" s="195"/>
      <c r="M782" s="195"/>
      <c r="N782" s="195"/>
      <c r="O782" s="195"/>
      <c r="P782" s="195"/>
      <c r="Q782" s="316"/>
      <c r="R782" s="195"/>
      <c r="S782" s="316"/>
      <c r="T782" s="195" t="s">
        <v>889</v>
      </c>
      <c r="U782" s="195"/>
      <c r="V782" s="195"/>
      <c r="W782" s="195"/>
      <c r="X782" s="195"/>
      <c r="Y782" s="195"/>
      <c r="Z782" s="195"/>
      <c r="AA782" s="195"/>
      <c r="AB782" s="316"/>
      <c r="AC782" s="316"/>
      <c r="AD782" s="195"/>
      <c r="AE782" s="195"/>
      <c r="AF782" s="195"/>
      <c r="AG782" s="195"/>
    </row>
    <row r="783" spans="1:33">
      <c r="A783" s="195" t="s">
        <v>901</v>
      </c>
      <c r="B783" s="195"/>
      <c r="C783" s="195"/>
      <c r="D783" s="195"/>
      <c r="E783" s="195"/>
      <c r="F783" s="195"/>
      <c r="G783" s="195"/>
      <c r="H783" s="195"/>
      <c r="I783" s="195"/>
      <c r="J783" s="195"/>
      <c r="K783" s="195"/>
      <c r="L783" s="195"/>
      <c r="M783" s="195"/>
      <c r="N783" s="195"/>
      <c r="O783" s="195"/>
      <c r="P783" s="195"/>
      <c r="Q783" s="316"/>
      <c r="R783" s="195"/>
      <c r="S783" s="316"/>
      <c r="T783" s="195" t="s">
        <v>889</v>
      </c>
      <c r="U783" s="195"/>
      <c r="V783" s="195"/>
      <c r="W783" s="195"/>
      <c r="X783" s="195"/>
      <c r="Y783" s="195"/>
      <c r="Z783" s="195"/>
      <c r="AA783" s="195"/>
      <c r="AB783" s="316"/>
      <c r="AC783" s="316"/>
      <c r="AD783" s="195"/>
      <c r="AE783" s="195"/>
      <c r="AF783" s="195"/>
      <c r="AG783" s="195"/>
    </row>
    <row r="784" spans="1:33">
      <c r="A784" s="195" t="s">
        <v>901</v>
      </c>
      <c r="B784" s="195"/>
      <c r="C784" s="195"/>
      <c r="D784" s="195"/>
      <c r="E784" s="195"/>
      <c r="F784" s="195"/>
      <c r="G784" s="195"/>
      <c r="H784" s="195"/>
      <c r="I784" s="195"/>
      <c r="J784" s="195"/>
      <c r="K784" s="195"/>
      <c r="L784" s="195"/>
      <c r="M784" s="195"/>
      <c r="N784" s="195"/>
      <c r="O784" s="195"/>
      <c r="P784" s="195"/>
      <c r="Q784" s="316"/>
      <c r="R784" s="195"/>
      <c r="S784" s="316"/>
      <c r="T784" s="195" t="s">
        <v>889</v>
      </c>
      <c r="U784" s="195"/>
      <c r="V784" s="195"/>
      <c r="W784" s="195"/>
      <c r="X784" s="195"/>
      <c r="Y784" s="195"/>
      <c r="Z784" s="195"/>
      <c r="AA784" s="195"/>
      <c r="AB784" s="316"/>
      <c r="AC784" s="316"/>
      <c r="AD784" s="195"/>
      <c r="AE784" s="195"/>
      <c r="AF784" s="195"/>
      <c r="AG784" s="195"/>
    </row>
    <row r="785" spans="1:33">
      <c r="A785" s="195" t="s">
        <v>901</v>
      </c>
      <c r="B785" s="195"/>
      <c r="C785" s="195"/>
      <c r="D785" s="195"/>
      <c r="E785" s="195"/>
      <c r="F785" s="195"/>
      <c r="G785" s="195"/>
      <c r="H785" s="195"/>
      <c r="I785" s="195"/>
      <c r="J785" s="195"/>
      <c r="K785" s="195"/>
      <c r="L785" s="195"/>
      <c r="M785" s="195"/>
      <c r="N785" s="195"/>
      <c r="O785" s="195"/>
      <c r="P785" s="195"/>
      <c r="Q785" s="316"/>
      <c r="R785" s="195"/>
      <c r="S785" s="316"/>
      <c r="T785" s="195" t="s">
        <v>889</v>
      </c>
      <c r="U785" s="195"/>
      <c r="V785" s="195"/>
      <c r="W785" s="195"/>
      <c r="X785" s="195"/>
      <c r="Y785" s="195"/>
      <c r="Z785" s="195"/>
      <c r="AA785" s="195"/>
      <c r="AB785" s="316"/>
      <c r="AC785" s="316"/>
      <c r="AD785" s="195"/>
      <c r="AE785" s="195"/>
      <c r="AF785" s="195"/>
      <c r="AG785" s="195"/>
    </row>
    <row r="786" spans="1:33">
      <c r="A786" s="195" t="s">
        <v>901</v>
      </c>
      <c r="B786" s="195"/>
      <c r="C786" s="195"/>
      <c r="D786" s="195"/>
      <c r="E786" s="195"/>
      <c r="F786" s="195"/>
      <c r="G786" s="195"/>
      <c r="H786" s="195"/>
      <c r="I786" s="195"/>
      <c r="J786" s="195"/>
      <c r="K786" s="195"/>
      <c r="L786" s="195"/>
      <c r="M786" s="195"/>
      <c r="N786" s="195"/>
      <c r="O786" s="195"/>
      <c r="P786" s="195"/>
      <c r="Q786" s="316"/>
      <c r="R786" s="195"/>
      <c r="S786" s="316"/>
      <c r="T786" s="195" t="s">
        <v>889</v>
      </c>
      <c r="U786" s="195"/>
      <c r="V786" s="195"/>
      <c r="W786" s="195"/>
      <c r="X786" s="195"/>
      <c r="Y786" s="195"/>
      <c r="Z786" s="195"/>
      <c r="AA786" s="195"/>
      <c r="AB786" s="316"/>
      <c r="AC786" s="316"/>
      <c r="AD786" s="195"/>
      <c r="AE786" s="195"/>
      <c r="AF786" s="195"/>
      <c r="AG786" s="195"/>
    </row>
    <row r="787" spans="1:33">
      <c r="A787" s="195" t="s">
        <v>901</v>
      </c>
      <c r="B787" s="195"/>
      <c r="C787" s="195"/>
      <c r="D787" s="195"/>
      <c r="E787" s="195"/>
      <c r="F787" s="195"/>
      <c r="G787" s="195"/>
      <c r="H787" s="195"/>
      <c r="I787" s="195"/>
      <c r="J787" s="195"/>
      <c r="K787" s="195"/>
      <c r="L787" s="195"/>
      <c r="M787" s="195"/>
      <c r="N787" s="195"/>
      <c r="O787" s="195"/>
      <c r="P787" s="195"/>
      <c r="Q787" s="316"/>
      <c r="R787" s="195"/>
      <c r="S787" s="316"/>
      <c r="T787" s="195" t="s">
        <v>889</v>
      </c>
      <c r="U787" s="195"/>
      <c r="V787" s="195"/>
      <c r="W787" s="195"/>
      <c r="X787" s="195"/>
      <c r="Y787" s="195"/>
      <c r="Z787" s="195"/>
      <c r="AA787" s="195"/>
      <c r="AB787" s="316"/>
      <c r="AC787" s="316"/>
      <c r="AD787" s="195"/>
      <c r="AE787" s="195"/>
      <c r="AF787" s="195"/>
      <c r="AG787" s="195"/>
    </row>
    <row r="788" spans="1:33">
      <c r="A788" s="195" t="s">
        <v>901</v>
      </c>
      <c r="B788" s="195"/>
      <c r="C788" s="195"/>
      <c r="D788" s="195"/>
      <c r="E788" s="195"/>
      <c r="F788" s="195"/>
      <c r="G788" s="195"/>
      <c r="H788" s="195"/>
      <c r="I788" s="195"/>
      <c r="J788" s="195"/>
      <c r="K788" s="195"/>
      <c r="L788" s="195"/>
      <c r="M788" s="195"/>
      <c r="N788" s="195"/>
      <c r="O788" s="195"/>
      <c r="P788" s="195"/>
      <c r="Q788" s="316"/>
      <c r="R788" s="195"/>
      <c r="S788" s="316"/>
      <c r="T788" s="195" t="s">
        <v>889</v>
      </c>
      <c r="U788" s="195"/>
      <c r="V788" s="195"/>
      <c r="W788" s="195"/>
      <c r="X788" s="195"/>
      <c r="Y788" s="195"/>
      <c r="Z788" s="195"/>
      <c r="AA788" s="195"/>
      <c r="AB788" s="316"/>
      <c r="AC788" s="316"/>
      <c r="AD788" s="195"/>
      <c r="AE788" s="195"/>
      <c r="AF788" s="195"/>
      <c r="AG788" s="195"/>
    </row>
    <row r="789" spans="1:33">
      <c r="A789" s="195" t="s">
        <v>901</v>
      </c>
      <c r="B789" s="195"/>
      <c r="C789" s="195"/>
      <c r="D789" s="195"/>
      <c r="E789" s="195"/>
      <c r="F789" s="195"/>
      <c r="G789" s="195"/>
      <c r="H789" s="195"/>
      <c r="I789" s="195"/>
      <c r="J789" s="195"/>
      <c r="K789" s="195"/>
      <c r="L789" s="195"/>
      <c r="M789" s="195"/>
      <c r="N789" s="195"/>
      <c r="O789" s="195"/>
      <c r="P789" s="195"/>
      <c r="Q789" s="316"/>
      <c r="R789" s="195"/>
      <c r="S789" s="316"/>
      <c r="T789" s="195" t="s">
        <v>889</v>
      </c>
      <c r="U789" s="195"/>
      <c r="V789" s="195"/>
      <c r="W789" s="195"/>
      <c r="X789" s="195"/>
      <c r="Y789" s="195"/>
      <c r="Z789" s="195"/>
      <c r="AA789" s="195"/>
      <c r="AB789" s="316"/>
      <c r="AC789" s="316"/>
      <c r="AD789" s="195"/>
      <c r="AE789" s="195"/>
      <c r="AF789" s="195"/>
      <c r="AG789" s="195"/>
    </row>
    <row r="790" spans="1:33">
      <c r="A790" s="195" t="s">
        <v>901</v>
      </c>
      <c r="B790" s="195"/>
      <c r="C790" s="195"/>
      <c r="D790" s="195"/>
      <c r="E790" s="195"/>
      <c r="F790" s="195"/>
      <c r="G790" s="195"/>
      <c r="H790" s="195"/>
      <c r="I790" s="195"/>
      <c r="J790" s="195"/>
      <c r="K790" s="195"/>
      <c r="L790" s="195"/>
      <c r="M790" s="195"/>
      <c r="N790" s="195"/>
      <c r="O790" s="195"/>
      <c r="P790" s="195"/>
      <c r="Q790" s="316"/>
      <c r="R790" s="195"/>
      <c r="S790" s="316"/>
      <c r="T790" s="195" t="s">
        <v>889</v>
      </c>
      <c r="U790" s="195"/>
      <c r="V790" s="195"/>
      <c r="W790" s="195"/>
      <c r="X790" s="195"/>
      <c r="Y790" s="195"/>
      <c r="Z790" s="195"/>
      <c r="AA790" s="195"/>
      <c r="AB790" s="316"/>
      <c r="AC790" s="316"/>
      <c r="AD790" s="195"/>
      <c r="AE790" s="195"/>
      <c r="AF790" s="195"/>
      <c r="AG790" s="195"/>
    </row>
    <row r="791" spans="1:33">
      <c r="A791" s="195" t="s">
        <v>901</v>
      </c>
      <c r="B791" s="195"/>
      <c r="C791" s="195"/>
      <c r="D791" s="195"/>
      <c r="E791" s="195"/>
      <c r="F791" s="195"/>
      <c r="G791" s="195"/>
      <c r="H791" s="195"/>
      <c r="I791" s="195"/>
      <c r="J791" s="195"/>
      <c r="K791" s="195"/>
      <c r="L791" s="195"/>
      <c r="M791" s="195"/>
      <c r="N791" s="195"/>
      <c r="O791" s="195"/>
      <c r="P791" s="195"/>
      <c r="Q791" s="316"/>
      <c r="R791" s="195"/>
      <c r="S791" s="316"/>
      <c r="T791" s="195" t="s">
        <v>889</v>
      </c>
      <c r="U791" s="195"/>
      <c r="V791" s="195"/>
      <c r="W791" s="195"/>
      <c r="X791" s="195"/>
      <c r="Y791" s="195"/>
      <c r="Z791" s="195"/>
      <c r="AA791" s="195"/>
      <c r="AB791" s="316"/>
      <c r="AC791" s="316"/>
      <c r="AD791" s="195"/>
      <c r="AE791" s="195"/>
      <c r="AF791" s="195"/>
      <c r="AG791" s="195"/>
    </row>
    <row r="792" spans="1:33">
      <c r="A792" s="195" t="s">
        <v>901</v>
      </c>
      <c r="B792" s="195"/>
      <c r="C792" s="195"/>
      <c r="D792" s="195"/>
      <c r="E792" s="195"/>
      <c r="F792" s="195"/>
      <c r="G792" s="195"/>
      <c r="H792" s="195"/>
      <c r="I792" s="195"/>
      <c r="J792" s="195"/>
      <c r="K792" s="195"/>
      <c r="L792" s="195"/>
      <c r="M792" s="195"/>
      <c r="N792" s="195"/>
      <c r="O792" s="195"/>
      <c r="P792" s="195"/>
      <c r="Q792" s="316"/>
      <c r="R792" s="195"/>
      <c r="S792" s="316"/>
      <c r="T792" s="195" t="s">
        <v>889</v>
      </c>
      <c r="U792" s="195"/>
      <c r="V792" s="195"/>
      <c r="W792" s="195"/>
      <c r="X792" s="195"/>
      <c r="Y792" s="195"/>
      <c r="Z792" s="195"/>
      <c r="AA792" s="195"/>
      <c r="AB792" s="316"/>
      <c r="AC792" s="316"/>
      <c r="AD792" s="195"/>
      <c r="AE792" s="195"/>
      <c r="AF792" s="195"/>
      <c r="AG792" s="195"/>
    </row>
    <row r="793" spans="1:33">
      <c r="A793" s="195" t="s">
        <v>901</v>
      </c>
      <c r="B793" s="195"/>
      <c r="C793" s="195"/>
      <c r="D793" s="195"/>
      <c r="E793" s="195"/>
      <c r="F793" s="195"/>
      <c r="G793" s="195"/>
      <c r="H793" s="195"/>
      <c r="I793" s="195"/>
      <c r="J793" s="195"/>
      <c r="K793" s="195"/>
      <c r="L793" s="195"/>
      <c r="M793" s="195"/>
      <c r="N793" s="195"/>
      <c r="O793" s="195"/>
      <c r="P793" s="195"/>
      <c r="Q793" s="316"/>
      <c r="R793" s="195"/>
      <c r="S793" s="316"/>
      <c r="T793" s="195" t="s">
        <v>889</v>
      </c>
      <c r="U793" s="195"/>
      <c r="V793" s="195"/>
      <c r="W793" s="195"/>
      <c r="X793" s="195"/>
      <c r="Y793" s="195"/>
      <c r="Z793" s="195"/>
      <c r="AA793" s="195"/>
      <c r="AB793" s="316"/>
      <c r="AC793" s="316"/>
      <c r="AD793" s="195"/>
      <c r="AE793" s="195"/>
      <c r="AF793" s="195"/>
      <c r="AG793" s="195"/>
    </row>
    <row r="794" spans="1:33">
      <c r="A794" s="195" t="s">
        <v>901</v>
      </c>
      <c r="B794" s="195"/>
      <c r="C794" s="195"/>
      <c r="D794" s="195"/>
      <c r="E794" s="195"/>
      <c r="F794" s="195"/>
      <c r="G794" s="195"/>
      <c r="H794" s="195"/>
      <c r="I794" s="195"/>
      <c r="J794" s="195"/>
      <c r="K794" s="195"/>
      <c r="L794" s="195"/>
      <c r="M794" s="195"/>
      <c r="N794" s="195"/>
      <c r="O794" s="195"/>
      <c r="P794" s="195"/>
      <c r="Q794" s="316"/>
      <c r="R794" s="195"/>
      <c r="S794" s="316"/>
      <c r="T794" s="195" t="s">
        <v>889</v>
      </c>
      <c r="U794" s="195"/>
      <c r="V794" s="195"/>
      <c r="W794" s="195"/>
      <c r="X794" s="195"/>
      <c r="Y794" s="195"/>
      <c r="Z794" s="195"/>
      <c r="AA794" s="195"/>
      <c r="AB794" s="316"/>
      <c r="AC794" s="316"/>
      <c r="AD794" s="195"/>
      <c r="AE794" s="195"/>
      <c r="AF794" s="195"/>
      <c r="AG794" s="195"/>
    </row>
    <row r="795" spans="1:33">
      <c r="A795" s="195" t="s">
        <v>901</v>
      </c>
      <c r="B795" s="195"/>
      <c r="C795" s="195"/>
      <c r="D795" s="195"/>
      <c r="E795" s="195"/>
      <c r="F795" s="195"/>
      <c r="G795" s="195"/>
      <c r="H795" s="195"/>
      <c r="I795" s="195"/>
      <c r="J795" s="195"/>
      <c r="K795" s="195"/>
      <c r="L795" s="195"/>
      <c r="M795" s="195"/>
      <c r="N795" s="195"/>
      <c r="O795" s="195"/>
      <c r="P795" s="195"/>
      <c r="Q795" s="316"/>
      <c r="R795" s="195"/>
      <c r="S795" s="316"/>
      <c r="T795" s="195" t="s">
        <v>889</v>
      </c>
      <c r="U795" s="195"/>
      <c r="V795" s="195"/>
      <c r="W795" s="195"/>
      <c r="X795" s="195"/>
      <c r="Y795" s="195"/>
      <c r="Z795" s="195"/>
      <c r="AA795" s="195"/>
      <c r="AB795" s="316"/>
      <c r="AC795" s="316"/>
      <c r="AD795" s="195"/>
      <c r="AE795" s="195"/>
      <c r="AF795" s="195"/>
      <c r="AG795" s="195"/>
    </row>
    <row r="796" spans="1:33">
      <c r="A796" s="195" t="s">
        <v>901</v>
      </c>
      <c r="B796" s="195"/>
      <c r="C796" s="195"/>
      <c r="D796" s="195"/>
      <c r="E796" s="195"/>
      <c r="F796" s="195"/>
      <c r="G796" s="195"/>
      <c r="H796" s="195"/>
      <c r="I796" s="195"/>
      <c r="J796" s="195"/>
      <c r="K796" s="195"/>
      <c r="L796" s="195"/>
      <c r="M796" s="195"/>
      <c r="N796" s="195"/>
      <c r="O796" s="195"/>
      <c r="P796" s="195"/>
      <c r="Q796" s="316"/>
      <c r="R796" s="195"/>
      <c r="S796" s="316"/>
      <c r="T796" s="195" t="s">
        <v>889</v>
      </c>
      <c r="U796" s="195"/>
      <c r="V796" s="195"/>
      <c r="W796" s="195"/>
      <c r="X796" s="195"/>
      <c r="Y796" s="195"/>
      <c r="Z796" s="195"/>
      <c r="AA796" s="195"/>
      <c r="AB796" s="316"/>
      <c r="AC796" s="316"/>
      <c r="AD796" s="195"/>
      <c r="AE796" s="195"/>
      <c r="AF796" s="195"/>
      <c r="AG796" s="195"/>
    </row>
    <row r="797" spans="1:33">
      <c r="A797" s="195" t="s">
        <v>901</v>
      </c>
      <c r="B797" s="195"/>
      <c r="C797" s="195"/>
      <c r="D797" s="195"/>
      <c r="E797" s="195"/>
      <c r="F797" s="195"/>
      <c r="G797" s="195"/>
      <c r="H797" s="195"/>
      <c r="I797" s="195"/>
      <c r="J797" s="195"/>
      <c r="K797" s="195"/>
      <c r="L797" s="195"/>
      <c r="M797" s="195"/>
      <c r="N797" s="195"/>
      <c r="O797" s="195"/>
      <c r="P797" s="195"/>
      <c r="Q797" s="316"/>
      <c r="R797" s="195"/>
      <c r="S797" s="316"/>
      <c r="T797" s="195" t="s">
        <v>889</v>
      </c>
      <c r="U797" s="195"/>
      <c r="V797" s="195"/>
      <c r="W797" s="195"/>
      <c r="X797" s="195"/>
      <c r="Y797" s="195"/>
      <c r="Z797" s="195"/>
      <c r="AA797" s="195"/>
      <c r="AB797" s="316"/>
      <c r="AC797" s="316"/>
      <c r="AD797" s="195"/>
      <c r="AE797" s="195"/>
      <c r="AF797" s="195"/>
      <c r="AG797" s="195"/>
    </row>
    <row r="798" spans="1:33">
      <c r="A798" s="195" t="s">
        <v>901</v>
      </c>
      <c r="B798" s="195"/>
      <c r="C798" s="195"/>
      <c r="D798" s="195"/>
      <c r="E798" s="195"/>
      <c r="F798" s="195"/>
      <c r="G798" s="195"/>
      <c r="H798" s="195"/>
      <c r="I798" s="195"/>
      <c r="J798" s="195"/>
      <c r="K798" s="195"/>
      <c r="L798" s="195"/>
      <c r="M798" s="195"/>
      <c r="N798" s="195"/>
      <c r="O798" s="195"/>
      <c r="P798" s="195"/>
      <c r="Q798" s="316"/>
      <c r="R798" s="195"/>
      <c r="S798" s="316"/>
      <c r="T798" s="195" t="s">
        <v>889</v>
      </c>
      <c r="U798" s="195"/>
      <c r="V798" s="195"/>
      <c r="W798" s="195"/>
      <c r="X798" s="195"/>
      <c r="Y798" s="195"/>
      <c r="Z798" s="195"/>
      <c r="AA798" s="195"/>
      <c r="AB798" s="316"/>
      <c r="AC798" s="316"/>
      <c r="AD798" s="195"/>
      <c r="AE798" s="195"/>
      <c r="AF798" s="195"/>
      <c r="AG798" s="195"/>
    </row>
    <row r="799" spans="1:33">
      <c r="A799" s="195" t="s">
        <v>901</v>
      </c>
      <c r="B799" s="195"/>
      <c r="C799" s="195"/>
      <c r="D799" s="195"/>
      <c r="E799" s="195"/>
      <c r="F799" s="195"/>
      <c r="G799" s="195"/>
      <c r="H799" s="195"/>
      <c r="I799" s="195"/>
      <c r="J799" s="195"/>
      <c r="K799" s="195"/>
      <c r="L799" s="195"/>
      <c r="M799" s="195"/>
      <c r="N799" s="195"/>
      <c r="O799" s="195"/>
      <c r="P799" s="195"/>
      <c r="Q799" s="316"/>
      <c r="R799" s="195"/>
      <c r="S799" s="316"/>
      <c r="T799" s="195" t="s">
        <v>889</v>
      </c>
      <c r="U799" s="195"/>
      <c r="V799" s="195"/>
      <c r="W799" s="195"/>
      <c r="X799" s="195"/>
      <c r="Y799" s="195"/>
      <c r="Z799" s="195"/>
      <c r="AA799" s="195"/>
      <c r="AB799" s="316"/>
      <c r="AC799" s="316"/>
      <c r="AD799" s="195"/>
      <c r="AE799" s="195"/>
      <c r="AF799" s="195"/>
      <c r="AG799" s="195"/>
    </row>
    <row r="800" spans="1:33">
      <c r="A800" s="195" t="s">
        <v>901</v>
      </c>
      <c r="B800" s="195"/>
      <c r="C800" s="195"/>
      <c r="D800" s="195"/>
      <c r="E800" s="195"/>
      <c r="F800" s="195"/>
      <c r="G800" s="195"/>
      <c r="H800" s="195"/>
      <c r="I800" s="195"/>
      <c r="J800" s="195"/>
      <c r="K800" s="195"/>
      <c r="L800" s="195"/>
      <c r="M800" s="195"/>
      <c r="N800" s="195"/>
      <c r="O800" s="195"/>
      <c r="P800" s="195"/>
      <c r="Q800" s="316"/>
      <c r="R800" s="195"/>
      <c r="S800" s="316"/>
      <c r="T800" s="195" t="s">
        <v>889</v>
      </c>
      <c r="U800" s="195"/>
      <c r="V800" s="195"/>
      <c r="W800" s="195"/>
      <c r="X800" s="195"/>
      <c r="Y800" s="195"/>
      <c r="Z800" s="195"/>
      <c r="AA800" s="195"/>
      <c r="AB800" s="316"/>
      <c r="AC800" s="316"/>
      <c r="AD800" s="195"/>
      <c r="AE800" s="195"/>
      <c r="AF800" s="195"/>
      <c r="AG800" s="195"/>
    </row>
    <row r="801" spans="1:33">
      <c r="A801" s="195" t="s">
        <v>901</v>
      </c>
      <c r="B801" s="195"/>
      <c r="C801" s="195"/>
      <c r="D801" s="195"/>
      <c r="E801" s="195"/>
      <c r="F801" s="195"/>
      <c r="G801" s="195"/>
      <c r="H801" s="195"/>
      <c r="I801" s="195"/>
      <c r="J801" s="195"/>
      <c r="K801" s="195"/>
      <c r="L801" s="195"/>
      <c r="M801" s="195"/>
      <c r="N801" s="195"/>
      <c r="O801" s="195"/>
      <c r="P801" s="195"/>
      <c r="Q801" s="316"/>
      <c r="R801" s="195"/>
      <c r="S801" s="316"/>
      <c r="T801" s="195" t="s">
        <v>889</v>
      </c>
      <c r="U801" s="195"/>
      <c r="V801" s="195"/>
      <c r="W801" s="195"/>
      <c r="X801" s="195"/>
      <c r="Y801" s="195"/>
      <c r="Z801" s="195"/>
      <c r="AA801" s="195"/>
      <c r="AB801" s="316"/>
      <c r="AC801" s="316"/>
      <c r="AD801" s="195"/>
      <c r="AE801" s="195"/>
      <c r="AF801" s="195"/>
      <c r="AG801" s="195"/>
    </row>
    <row r="802" spans="1:33">
      <c r="A802" s="195" t="s">
        <v>901</v>
      </c>
      <c r="B802" s="195"/>
      <c r="C802" s="195"/>
      <c r="D802" s="195"/>
      <c r="E802" s="195"/>
      <c r="F802" s="195"/>
      <c r="G802" s="195"/>
      <c r="H802" s="195"/>
      <c r="I802" s="195"/>
      <c r="J802" s="195"/>
      <c r="K802" s="195"/>
      <c r="L802" s="195"/>
      <c r="M802" s="195"/>
      <c r="N802" s="195"/>
      <c r="O802" s="195"/>
      <c r="P802" s="195"/>
      <c r="Q802" s="316"/>
      <c r="R802" s="195"/>
      <c r="S802" s="316"/>
      <c r="T802" s="195" t="s">
        <v>889</v>
      </c>
      <c r="U802" s="195"/>
      <c r="V802" s="195"/>
      <c r="W802" s="195"/>
      <c r="X802" s="195"/>
      <c r="Y802" s="195"/>
      <c r="Z802" s="195"/>
      <c r="AA802" s="195"/>
      <c r="AB802" s="316"/>
      <c r="AC802" s="316"/>
      <c r="AD802" s="195"/>
      <c r="AE802" s="195"/>
      <c r="AF802" s="195"/>
      <c r="AG802" s="195"/>
    </row>
    <row r="803" spans="1:33">
      <c r="A803" s="195" t="s">
        <v>901</v>
      </c>
      <c r="B803" s="195"/>
      <c r="C803" s="195"/>
      <c r="D803" s="195"/>
      <c r="E803" s="195"/>
      <c r="F803" s="195"/>
      <c r="G803" s="195"/>
      <c r="H803" s="195"/>
      <c r="I803" s="195"/>
      <c r="J803" s="195"/>
      <c r="K803" s="195"/>
      <c r="L803" s="195"/>
      <c r="M803" s="195"/>
      <c r="N803" s="195"/>
      <c r="O803" s="195"/>
      <c r="P803" s="195"/>
      <c r="Q803" s="316"/>
      <c r="R803" s="195"/>
      <c r="S803" s="316"/>
      <c r="T803" s="195" t="s">
        <v>889</v>
      </c>
      <c r="U803" s="195"/>
      <c r="V803" s="195"/>
      <c r="W803" s="195"/>
      <c r="X803" s="195"/>
      <c r="Y803" s="195"/>
      <c r="Z803" s="195"/>
      <c r="AA803" s="195"/>
      <c r="AB803" s="316"/>
      <c r="AC803" s="316"/>
      <c r="AD803" s="195"/>
      <c r="AE803" s="195"/>
      <c r="AF803" s="195"/>
      <c r="AG803" s="195"/>
    </row>
    <row r="804" spans="1:33">
      <c r="A804" s="195" t="s">
        <v>901</v>
      </c>
      <c r="B804" s="195"/>
      <c r="C804" s="195"/>
      <c r="D804" s="195"/>
      <c r="E804" s="195"/>
      <c r="F804" s="195"/>
      <c r="G804" s="195"/>
      <c r="H804" s="195"/>
      <c r="I804" s="195"/>
      <c r="J804" s="195"/>
      <c r="K804" s="195"/>
      <c r="L804" s="195"/>
      <c r="M804" s="195"/>
      <c r="N804" s="195"/>
      <c r="O804" s="195"/>
      <c r="P804" s="195"/>
      <c r="Q804" s="316"/>
      <c r="R804" s="195"/>
      <c r="S804" s="316"/>
      <c r="T804" s="195" t="s">
        <v>889</v>
      </c>
      <c r="U804" s="195"/>
      <c r="V804" s="195"/>
      <c r="W804" s="195"/>
      <c r="X804" s="195"/>
      <c r="Y804" s="195"/>
      <c r="Z804" s="195"/>
      <c r="AA804" s="195"/>
      <c r="AB804" s="316"/>
      <c r="AC804" s="316"/>
      <c r="AD804" s="195"/>
      <c r="AE804" s="195"/>
      <c r="AF804" s="195"/>
      <c r="AG804" s="195"/>
    </row>
    <row r="805" spans="1:33">
      <c r="A805" s="195" t="s">
        <v>901</v>
      </c>
      <c r="B805" s="195"/>
      <c r="C805" s="195"/>
      <c r="D805" s="195"/>
      <c r="E805" s="195"/>
      <c r="F805" s="195"/>
      <c r="G805" s="195"/>
      <c r="H805" s="195"/>
      <c r="I805" s="195"/>
      <c r="J805" s="195"/>
      <c r="K805" s="195"/>
      <c r="L805" s="195"/>
      <c r="M805" s="195"/>
      <c r="N805" s="195"/>
      <c r="O805" s="195"/>
      <c r="P805" s="195"/>
      <c r="Q805" s="316"/>
      <c r="R805" s="195"/>
      <c r="S805" s="316"/>
      <c r="T805" s="195" t="s">
        <v>889</v>
      </c>
      <c r="U805" s="195"/>
      <c r="V805" s="195"/>
      <c r="W805" s="195"/>
      <c r="X805" s="195"/>
      <c r="Y805" s="195"/>
      <c r="Z805" s="195"/>
      <c r="AA805" s="195"/>
      <c r="AB805" s="316"/>
      <c r="AC805" s="316"/>
      <c r="AD805" s="195"/>
      <c r="AE805" s="195"/>
      <c r="AF805" s="195"/>
      <c r="AG805" s="195"/>
    </row>
    <row r="806" spans="1:33">
      <c r="A806" s="195" t="s">
        <v>901</v>
      </c>
      <c r="B806" s="195"/>
      <c r="C806" s="195"/>
      <c r="D806" s="195"/>
      <c r="E806" s="195"/>
      <c r="F806" s="195"/>
      <c r="G806" s="195"/>
      <c r="H806" s="195"/>
      <c r="I806" s="195"/>
      <c r="J806" s="195"/>
      <c r="K806" s="195"/>
      <c r="L806" s="195"/>
      <c r="M806" s="195"/>
      <c r="N806" s="195"/>
      <c r="O806" s="195"/>
      <c r="P806" s="195"/>
      <c r="Q806" s="316"/>
      <c r="R806" s="195"/>
      <c r="S806" s="316"/>
      <c r="T806" s="195" t="s">
        <v>889</v>
      </c>
      <c r="U806" s="195"/>
      <c r="V806" s="195"/>
      <c r="W806" s="195"/>
      <c r="X806" s="195"/>
      <c r="Y806" s="195"/>
      <c r="Z806" s="195"/>
      <c r="AA806" s="195"/>
      <c r="AB806" s="316"/>
      <c r="AC806" s="316"/>
      <c r="AD806" s="195"/>
      <c r="AE806" s="195"/>
      <c r="AF806" s="195"/>
      <c r="AG806" s="195"/>
    </row>
    <row r="807" spans="1:33">
      <c r="A807" s="195" t="s">
        <v>901</v>
      </c>
      <c r="B807" s="195"/>
      <c r="C807" s="195"/>
      <c r="D807" s="195"/>
      <c r="E807" s="195"/>
      <c r="F807" s="195"/>
      <c r="G807" s="195"/>
      <c r="H807" s="195"/>
      <c r="I807" s="195"/>
      <c r="J807" s="195"/>
      <c r="K807" s="195"/>
      <c r="L807" s="195"/>
      <c r="M807" s="195"/>
      <c r="N807" s="195"/>
      <c r="O807" s="195"/>
      <c r="P807" s="195"/>
      <c r="Q807" s="316"/>
      <c r="R807" s="195"/>
      <c r="S807" s="316"/>
      <c r="T807" s="195" t="s">
        <v>889</v>
      </c>
      <c r="U807" s="195"/>
      <c r="V807" s="195"/>
      <c r="W807" s="195"/>
      <c r="X807" s="195"/>
      <c r="Y807" s="195"/>
      <c r="Z807" s="195"/>
      <c r="AA807" s="195"/>
      <c r="AB807" s="316"/>
      <c r="AC807" s="316"/>
      <c r="AD807" s="195"/>
      <c r="AE807" s="195"/>
      <c r="AF807" s="195"/>
      <c r="AG807" s="195"/>
    </row>
    <row r="808" spans="1:33">
      <c r="A808" s="195" t="s">
        <v>901</v>
      </c>
      <c r="B808" s="195"/>
      <c r="C808" s="195"/>
      <c r="D808" s="195"/>
      <c r="E808" s="195"/>
      <c r="F808" s="195"/>
      <c r="G808" s="195"/>
      <c r="H808" s="195"/>
      <c r="I808" s="195"/>
      <c r="J808" s="195"/>
      <c r="K808" s="195"/>
      <c r="L808" s="195"/>
      <c r="M808" s="195"/>
      <c r="N808" s="195"/>
      <c r="O808" s="195"/>
      <c r="P808" s="195"/>
      <c r="Q808" s="316"/>
      <c r="R808" s="195"/>
      <c r="S808" s="316"/>
      <c r="T808" s="195" t="s">
        <v>889</v>
      </c>
      <c r="U808" s="195"/>
      <c r="V808" s="195"/>
      <c r="W808" s="195"/>
      <c r="X808" s="195"/>
      <c r="Y808" s="195"/>
      <c r="Z808" s="195"/>
      <c r="AA808" s="195"/>
      <c r="AB808" s="316"/>
      <c r="AC808" s="316"/>
      <c r="AD808" s="195"/>
      <c r="AE808" s="195"/>
      <c r="AF808" s="195"/>
      <c r="AG808" s="195"/>
    </row>
    <row r="809" spans="1:33">
      <c r="A809" s="195" t="s">
        <v>901</v>
      </c>
      <c r="B809" s="195"/>
      <c r="C809" s="195"/>
      <c r="D809" s="195"/>
      <c r="E809" s="195"/>
      <c r="F809" s="195"/>
      <c r="G809" s="195"/>
      <c r="H809" s="195"/>
      <c r="I809" s="195"/>
      <c r="J809" s="195"/>
      <c r="K809" s="195"/>
      <c r="L809" s="195"/>
      <c r="M809" s="195"/>
      <c r="N809" s="195"/>
      <c r="O809" s="195"/>
      <c r="P809" s="195"/>
      <c r="Q809" s="316"/>
      <c r="R809" s="195"/>
      <c r="S809" s="316"/>
      <c r="T809" s="195" t="s">
        <v>889</v>
      </c>
      <c r="U809" s="195"/>
      <c r="V809" s="195"/>
      <c r="W809" s="195"/>
      <c r="X809" s="195"/>
      <c r="Y809" s="195"/>
      <c r="Z809" s="195"/>
      <c r="AA809" s="195"/>
      <c r="AB809" s="316"/>
      <c r="AC809" s="316"/>
      <c r="AD809" s="195"/>
      <c r="AE809" s="195"/>
      <c r="AF809" s="195"/>
      <c r="AG809" s="195"/>
    </row>
    <row r="810" spans="1:33">
      <c r="A810" s="195" t="s">
        <v>901</v>
      </c>
      <c r="B810" s="195"/>
      <c r="C810" s="195"/>
      <c r="D810" s="195"/>
      <c r="E810" s="195"/>
      <c r="F810" s="195"/>
      <c r="G810" s="195"/>
      <c r="H810" s="195"/>
      <c r="I810" s="195"/>
      <c r="J810" s="195"/>
      <c r="K810" s="195"/>
      <c r="L810" s="195"/>
      <c r="M810" s="195"/>
      <c r="N810" s="195"/>
      <c r="O810" s="195"/>
      <c r="P810" s="195"/>
      <c r="Q810" s="316"/>
      <c r="R810" s="195"/>
      <c r="S810" s="316"/>
      <c r="T810" s="195" t="s">
        <v>889</v>
      </c>
      <c r="U810" s="195"/>
      <c r="V810" s="195"/>
      <c r="W810" s="195"/>
      <c r="X810" s="195"/>
      <c r="Y810" s="195"/>
      <c r="Z810" s="195"/>
      <c r="AA810" s="195"/>
      <c r="AB810" s="316"/>
      <c r="AC810" s="316"/>
      <c r="AD810" s="195"/>
      <c r="AE810" s="195"/>
      <c r="AF810" s="195"/>
      <c r="AG810" s="195"/>
    </row>
    <row r="811" spans="1:33">
      <c r="A811" s="195" t="s">
        <v>901</v>
      </c>
      <c r="B811" s="195"/>
      <c r="C811" s="195"/>
      <c r="D811" s="195"/>
      <c r="E811" s="195"/>
      <c r="F811" s="195"/>
      <c r="G811" s="195"/>
      <c r="H811" s="195"/>
      <c r="I811" s="195"/>
      <c r="J811" s="195"/>
      <c r="K811" s="195"/>
      <c r="L811" s="195"/>
      <c r="M811" s="195"/>
      <c r="N811" s="195"/>
      <c r="O811" s="195"/>
      <c r="P811" s="195"/>
      <c r="Q811" s="316"/>
      <c r="R811" s="195"/>
      <c r="S811" s="316"/>
      <c r="T811" s="195" t="s">
        <v>889</v>
      </c>
      <c r="U811" s="195"/>
      <c r="V811" s="195"/>
      <c r="W811" s="195"/>
      <c r="X811" s="195"/>
      <c r="Y811" s="195"/>
      <c r="Z811" s="195"/>
      <c r="AA811" s="195"/>
      <c r="AB811" s="316"/>
      <c r="AC811" s="316"/>
      <c r="AD811" s="195"/>
      <c r="AE811" s="195"/>
      <c r="AF811" s="195"/>
      <c r="AG811" s="195"/>
    </row>
    <row r="812" spans="1:33">
      <c r="A812" s="195" t="s">
        <v>901</v>
      </c>
      <c r="B812" s="195"/>
      <c r="C812" s="195"/>
      <c r="D812" s="195"/>
      <c r="E812" s="195"/>
      <c r="F812" s="195"/>
      <c r="G812" s="195"/>
      <c r="H812" s="195"/>
      <c r="I812" s="195"/>
      <c r="J812" s="195"/>
      <c r="K812" s="195"/>
      <c r="L812" s="195"/>
      <c r="M812" s="195"/>
      <c r="N812" s="195"/>
      <c r="O812" s="195"/>
      <c r="P812" s="195"/>
      <c r="Q812" s="316"/>
      <c r="R812" s="195"/>
      <c r="S812" s="316"/>
      <c r="T812" s="195" t="s">
        <v>889</v>
      </c>
      <c r="U812" s="195"/>
      <c r="V812" s="195"/>
      <c r="W812" s="195"/>
      <c r="X812" s="195"/>
      <c r="Y812" s="195"/>
      <c r="Z812" s="195"/>
      <c r="AA812" s="195"/>
      <c r="AB812" s="316"/>
      <c r="AC812" s="316"/>
      <c r="AD812" s="195"/>
      <c r="AE812" s="195"/>
      <c r="AF812" s="195"/>
      <c r="AG812" s="195"/>
    </row>
    <row r="813" spans="1:33">
      <c r="A813" s="195"/>
      <c r="B813" s="195"/>
      <c r="C813" s="195"/>
      <c r="D813" s="195"/>
      <c r="E813" s="195"/>
      <c r="F813" s="195"/>
      <c r="G813" s="195"/>
      <c r="H813" s="195"/>
      <c r="I813" s="195"/>
      <c r="J813" s="195"/>
      <c r="K813" s="195"/>
      <c r="L813" s="195">
        <v>0</v>
      </c>
      <c r="M813" s="195"/>
      <c r="N813" s="195"/>
      <c r="O813" s="195"/>
      <c r="P813" s="195"/>
      <c r="Q813" s="316">
        <v>0</v>
      </c>
      <c r="R813" s="195"/>
      <c r="S813" s="316"/>
      <c r="T813" s="195" t="s">
        <v>889</v>
      </c>
      <c r="U813" s="195"/>
      <c r="V813" s="195">
        <v>0</v>
      </c>
      <c r="W813" s="195"/>
      <c r="X813" s="195"/>
      <c r="Y813" s="195"/>
      <c r="Z813" s="195"/>
      <c r="AA813" s="195"/>
      <c r="AB813" s="316"/>
      <c r="AC813" s="316"/>
      <c r="AD813" s="195"/>
      <c r="AE813" s="195"/>
      <c r="AF813" s="195"/>
      <c r="AG813" s="195"/>
    </row>
    <row r="814" spans="1:33">
      <c r="A814" s="195" t="s">
        <v>901</v>
      </c>
      <c r="B814" s="195" t="s">
        <v>889</v>
      </c>
      <c r="C814" s="195"/>
      <c r="D814" s="195"/>
      <c r="E814" s="195"/>
      <c r="F814" s="195"/>
      <c r="G814" s="195"/>
      <c r="H814" s="195" t="s">
        <v>904</v>
      </c>
      <c r="I814" s="195"/>
      <c r="J814" s="195"/>
      <c r="K814" s="195"/>
      <c r="L814" s="195">
        <v>8890940</v>
      </c>
      <c r="M814" s="195"/>
      <c r="N814" s="195"/>
      <c r="O814" s="195"/>
      <c r="P814" s="195"/>
      <c r="Q814" s="316">
        <v>94</v>
      </c>
      <c r="R814" s="195"/>
      <c r="S814" s="316"/>
      <c r="T814" s="195" t="s">
        <v>889</v>
      </c>
      <c r="U814" s="195"/>
      <c r="V814" s="195">
        <v>8329097</v>
      </c>
      <c r="W814" s="195"/>
      <c r="X814" s="195"/>
      <c r="Y814" s="195"/>
      <c r="Z814" s="195"/>
      <c r="AA814" s="195"/>
      <c r="AB814" s="316"/>
      <c r="AC814" s="316"/>
      <c r="AD814" s="195"/>
      <c r="AE814" s="195"/>
      <c r="AF814" s="195"/>
      <c r="AG814" s="195"/>
    </row>
    <row r="815" spans="1:33">
      <c r="A815" s="195" t="s">
        <v>901</v>
      </c>
      <c r="B815" s="195" t="s">
        <v>889</v>
      </c>
      <c r="C815" s="195"/>
      <c r="D815" s="195"/>
      <c r="E815" s="195"/>
      <c r="F815" s="195"/>
      <c r="G815" s="195"/>
      <c r="H815" s="195" t="s">
        <v>1068</v>
      </c>
      <c r="I815" s="195"/>
      <c r="J815" s="195"/>
      <c r="K815" s="195"/>
      <c r="L815" s="195">
        <v>1000000</v>
      </c>
      <c r="M815" s="195"/>
      <c r="N815" s="195"/>
      <c r="O815" s="195"/>
      <c r="P815" s="195"/>
      <c r="Q815" s="316">
        <v>21</v>
      </c>
      <c r="R815" s="195"/>
      <c r="S815" s="316"/>
      <c r="T815" s="195" t="s">
        <v>889</v>
      </c>
      <c r="U815" s="195"/>
      <c r="V815" s="195">
        <v>208983</v>
      </c>
      <c r="W815" s="195"/>
      <c r="X815" s="195"/>
      <c r="Y815" s="195"/>
      <c r="Z815" s="195"/>
      <c r="AA815" s="195"/>
      <c r="AB815" s="316"/>
      <c r="AC815" s="316"/>
      <c r="AD815" s="195"/>
      <c r="AE815" s="195"/>
      <c r="AF815" s="195"/>
      <c r="AG815" s="195"/>
    </row>
    <row r="816" spans="1:33">
      <c r="A816" s="195" t="s">
        <v>901</v>
      </c>
      <c r="B816" s="195" t="s">
        <v>889</v>
      </c>
      <c r="C816" s="195"/>
      <c r="D816" s="195"/>
      <c r="E816" s="195"/>
      <c r="F816" s="195"/>
      <c r="G816" s="195"/>
      <c r="H816" s="195" t="s">
        <v>1224</v>
      </c>
      <c r="I816" s="195"/>
      <c r="J816" s="195"/>
      <c r="K816" s="195"/>
      <c r="L816" s="195">
        <v>0</v>
      </c>
      <c r="M816" s="195"/>
      <c r="N816" s="195"/>
      <c r="O816" s="195"/>
      <c r="P816" s="195"/>
      <c r="Q816" s="316">
        <v>0</v>
      </c>
      <c r="R816" s="195"/>
      <c r="S816" s="316"/>
      <c r="T816" s="195" t="s">
        <v>889</v>
      </c>
      <c r="U816" s="195"/>
      <c r="V816" s="195">
        <v>0</v>
      </c>
      <c r="W816" s="195"/>
      <c r="X816" s="195"/>
      <c r="Y816" s="195"/>
      <c r="Z816" s="195"/>
      <c r="AA816" s="195"/>
      <c r="AB816" s="316"/>
      <c r="AC816" s="316"/>
      <c r="AD816" s="195"/>
      <c r="AE816" s="195"/>
      <c r="AF816" s="195"/>
      <c r="AG816" s="195"/>
    </row>
    <row r="817" spans="1:33">
      <c r="A817" s="195" t="s">
        <v>901</v>
      </c>
      <c r="B817" s="195" t="s">
        <v>889</v>
      </c>
      <c r="C817" s="195"/>
      <c r="D817" s="195"/>
      <c r="E817" s="195"/>
      <c r="F817" s="195"/>
      <c r="G817" s="195"/>
      <c r="H817" s="195" t="s">
        <v>1225</v>
      </c>
      <c r="I817" s="195"/>
      <c r="J817" s="195"/>
      <c r="K817" s="195"/>
      <c r="L817" s="195">
        <v>0</v>
      </c>
      <c r="M817" s="195"/>
      <c r="N817" s="195"/>
      <c r="O817" s="195"/>
      <c r="P817" s="195"/>
      <c r="Q817" s="316">
        <v>0</v>
      </c>
      <c r="R817" s="195"/>
      <c r="S817" s="316"/>
      <c r="T817" s="195" t="s">
        <v>889</v>
      </c>
      <c r="U817" s="195"/>
      <c r="V817" s="195">
        <v>0</v>
      </c>
      <c r="W817" s="195"/>
      <c r="X817" s="195"/>
      <c r="Y817" s="195"/>
      <c r="Z817" s="195"/>
      <c r="AA817" s="195"/>
      <c r="AB817" s="316"/>
      <c r="AC817" s="316"/>
      <c r="AD817" s="195"/>
      <c r="AE817" s="195"/>
      <c r="AF817" s="195"/>
      <c r="AG817" s="195"/>
    </row>
    <row r="818" spans="1:33">
      <c r="A818" s="195" t="s">
        <v>901</v>
      </c>
      <c r="B818" s="195" t="s">
        <v>889</v>
      </c>
      <c r="C818" s="195"/>
      <c r="D818" s="195"/>
      <c r="E818" s="195"/>
      <c r="F818" s="195"/>
      <c r="G818" s="195"/>
      <c r="H818" s="195" t="s">
        <v>1226</v>
      </c>
      <c r="I818" s="195"/>
      <c r="J818" s="195"/>
      <c r="K818" s="195"/>
      <c r="L818" s="195">
        <v>0</v>
      </c>
      <c r="M818" s="195"/>
      <c r="N818" s="195"/>
      <c r="O818" s="195"/>
      <c r="P818" s="195"/>
      <c r="Q818" s="316">
        <v>0</v>
      </c>
      <c r="R818" s="195"/>
      <c r="S818" s="316"/>
      <c r="T818" s="195" t="s">
        <v>889</v>
      </c>
      <c r="U818" s="195"/>
      <c r="V818" s="195">
        <v>0</v>
      </c>
      <c r="W818" s="195"/>
      <c r="X818" s="195"/>
      <c r="Y818" s="195"/>
      <c r="Z818" s="195"/>
      <c r="AA818" s="195"/>
      <c r="AB818" s="316"/>
      <c r="AC818" s="316"/>
      <c r="AD818" s="195"/>
      <c r="AE818" s="195"/>
      <c r="AF818" s="195"/>
      <c r="AG818" s="195"/>
    </row>
    <row r="819" spans="1:33">
      <c r="A819" s="195" t="s">
        <v>901</v>
      </c>
      <c r="B819" s="195" t="s">
        <v>889</v>
      </c>
      <c r="C819" s="195"/>
      <c r="D819" s="195"/>
      <c r="E819" s="195"/>
      <c r="F819" s="195"/>
      <c r="G819" s="195"/>
      <c r="H819" s="195" t="s">
        <v>1227</v>
      </c>
      <c r="I819" s="195"/>
      <c r="J819" s="195"/>
      <c r="K819" s="195"/>
      <c r="L819" s="195">
        <v>0</v>
      </c>
      <c r="M819" s="195"/>
      <c r="N819" s="195"/>
      <c r="O819" s="195"/>
      <c r="P819" s="195"/>
      <c r="Q819" s="316">
        <v>0</v>
      </c>
      <c r="R819" s="195"/>
      <c r="S819" s="316"/>
      <c r="T819" s="195" t="s">
        <v>889</v>
      </c>
      <c r="U819" s="195"/>
      <c r="V819" s="195">
        <v>0</v>
      </c>
      <c r="W819" s="195"/>
      <c r="X819" s="195"/>
      <c r="Y819" s="195"/>
      <c r="Z819" s="195"/>
      <c r="AA819" s="195"/>
      <c r="AB819" s="316"/>
      <c r="AC819" s="316"/>
      <c r="AD819" s="195"/>
      <c r="AE819" s="195"/>
      <c r="AF819" s="195"/>
      <c r="AG819" s="195"/>
    </row>
    <row r="820" spans="1:33">
      <c r="A820" s="195" t="s">
        <v>901</v>
      </c>
      <c r="B820" s="195" t="s">
        <v>889</v>
      </c>
      <c r="C820" s="195"/>
      <c r="D820" s="195"/>
      <c r="E820" s="195"/>
      <c r="F820" s="195"/>
      <c r="G820" s="195"/>
      <c r="H820" s="195" t="s">
        <v>1228</v>
      </c>
      <c r="I820" s="195"/>
      <c r="J820" s="195"/>
      <c r="K820" s="195"/>
      <c r="L820" s="195">
        <v>0</v>
      </c>
      <c r="M820" s="195"/>
      <c r="N820" s="195"/>
      <c r="O820" s="195"/>
      <c r="P820" s="195"/>
      <c r="Q820" s="316">
        <v>0</v>
      </c>
      <c r="R820" s="195"/>
      <c r="S820" s="316"/>
      <c r="T820" s="195" t="s">
        <v>889</v>
      </c>
      <c r="U820" s="195"/>
      <c r="V820" s="195">
        <v>0</v>
      </c>
      <c r="W820" s="195"/>
      <c r="X820" s="195"/>
      <c r="Y820" s="195"/>
      <c r="Z820" s="195"/>
      <c r="AA820" s="195"/>
      <c r="AB820" s="316"/>
      <c r="AC820" s="316"/>
      <c r="AD820" s="195"/>
      <c r="AE820" s="195"/>
      <c r="AF820" s="195"/>
      <c r="AG820" s="195"/>
    </row>
    <row r="821" spans="1:33">
      <c r="A821" s="195" t="s">
        <v>901</v>
      </c>
      <c r="B821" s="195" t="s">
        <v>889</v>
      </c>
      <c r="C821" s="195"/>
      <c r="D821" s="195"/>
      <c r="E821" s="195"/>
      <c r="F821" s="195"/>
      <c r="G821" s="195"/>
      <c r="H821" s="195" t="s">
        <v>1229</v>
      </c>
      <c r="I821" s="195"/>
      <c r="J821" s="195"/>
      <c r="K821" s="195"/>
      <c r="L821" s="195">
        <v>0</v>
      </c>
      <c r="M821" s="195"/>
      <c r="N821" s="195"/>
      <c r="O821" s="195"/>
      <c r="P821" s="195"/>
      <c r="Q821" s="316">
        <v>0</v>
      </c>
      <c r="R821" s="195"/>
      <c r="S821" s="316"/>
      <c r="T821" s="195" t="s">
        <v>889</v>
      </c>
      <c r="U821" s="195"/>
      <c r="V821" s="195">
        <v>0</v>
      </c>
      <c r="W821" s="195"/>
      <c r="X821" s="195"/>
      <c r="Y821" s="195"/>
      <c r="Z821" s="195"/>
      <c r="AA821" s="195"/>
      <c r="AB821" s="316"/>
      <c r="AC821" s="316"/>
      <c r="AD821" s="195"/>
      <c r="AE821" s="195"/>
      <c r="AF821" s="195"/>
      <c r="AG821" s="195"/>
    </row>
    <row r="822" spans="1:33">
      <c r="A822" s="195" t="s">
        <v>901</v>
      </c>
      <c r="B822" s="195" t="s">
        <v>889</v>
      </c>
      <c r="C822" s="195"/>
      <c r="D822" s="195"/>
      <c r="E822" s="195"/>
      <c r="F822" s="195"/>
      <c r="G822" s="195"/>
      <c r="H822" s="195" t="s">
        <v>1230</v>
      </c>
      <c r="I822" s="195"/>
      <c r="J822" s="195"/>
      <c r="K822" s="195"/>
      <c r="L822" s="195">
        <v>0</v>
      </c>
      <c r="M822" s="195"/>
      <c r="N822" s="195"/>
      <c r="O822" s="195"/>
      <c r="P822" s="195"/>
      <c r="Q822" s="316">
        <v>0</v>
      </c>
      <c r="R822" s="195"/>
      <c r="S822" s="316"/>
      <c r="T822" s="195" t="s">
        <v>889</v>
      </c>
      <c r="U822" s="195"/>
      <c r="V822" s="195">
        <v>0</v>
      </c>
      <c r="W822" s="195"/>
      <c r="X822" s="195"/>
      <c r="Y822" s="195"/>
      <c r="Z822" s="195"/>
      <c r="AA822" s="195"/>
      <c r="AB822" s="316"/>
      <c r="AC822" s="316"/>
      <c r="AD822" s="195"/>
      <c r="AE822" s="195"/>
      <c r="AF822" s="195"/>
      <c r="AG822" s="195"/>
    </row>
    <row r="823" spans="1:33">
      <c r="A823" s="195" t="s">
        <v>901</v>
      </c>
      <c r="B823" s="195" t="s">
        <v>889</v>
      </c>
      <c r="C823" s="195"/>
      <c r="D823" s="195"/>
      <c r="E823" s="195"/>
      <c r="F823" s="195"/>
      <c r="G823" s="195"/>
      <c r="H823" s="195" t="s">
        <v>1231</v>
      </c>
      <c r="I823" s="195"/>
      <c r="J823" s="195"/>
      <c r="K823" s="195"/>
      <c r="L823" s="195">
        <v>0</v>
      </c>
      <c r="M823" s="195"/>
      <c r="N823" s="195"/>
      <c r="O823" s="195"/>
      <c r="P823" s="195"/>
      <c r="Q823" s="316">
        <v>0</v>
      </c>
      <c r="R823" s="195"/>
      <c r="S823" s="316"/>
      <c r="T823" s="195" t="s">
        <v>889</v>
      </c>
      <c r="U823" s="195"/>
      <c r="V823" s="195">
        <v>0</v>
      </c>
      <c r="W823" s="195"/>
      <c r="X823" s="195"/>
      <c r="Y823" s="195"/>
      <c r="Z823" s="195"/>
      <c r="AA823" s="195"/>
      <c r="AB823" s="316"/>
      <c r="AC823" s="316"/>
      <c r="AD823" s="195"/>
      <c r="AE823" s="195"/>
      <c r="AF823" s="195"/>
      <c r="AG823" s="195"/>
    </row>
    <row r="824" spans="1:33">
      <c r="A824" s="195"/>
      <c r="B824" s="195"/>
      <c r="C824" s="195"/>
      <c r="D824" s="195"/>
      <c r="E824" s="195"/>
      <c r="F824" s="195"/>
      <c r="G824" s="195"/>
      <c r="H824" s="195"/>
      <c r="I824" s="195"/>
      <c r="J824" s="195"/>
      <c r="K824" s="195"/>
      <c r="L824" s="195">
        <v>0</v>
      </c>
      <c r="M824" s="195"/>
      <c r="N824" s="195"/>
      <c r="O824" s="195"/>
      <c r="P824" s="195"/>
      <c r="Q824" s="316">
        <v>0</v>
      </c>
      <c r="R824" s="195"/>
      <c r="S824" s="316"/>
      <c r="T824" s="195" t="s">
        <v>889</v>
      </c>
      <c r="U824" s="195"/>
      <c r="V824" s="195">
        <v>0</v>
      </c>
      <c r="W824" s="195"/>
      <c r="X824" s="195"/>
      <c r="Y824" s="195"/>
      <c r="Z824" s="195"/>
      <c r="AA824" s="195"/>
      <c r="AB824" s="316"/>
      <c r="AC824" s="316"/>
      <c r="AD824" s="195"/>
      <c r="AE824" s="195"/>
      <c r="AF824" s="195"/>
      <c r="AG824" s="195"/>
    </row>
    <row r="825" spans="1:33">
      <c r="A825" s="195"/>
      <c r="B825" s="195"/>
      <c r="C825" s="195"/>
      <c r="D825" s="195"/>
      <c r="E825" s="195"/>
      <c r="F825" s="195"/>
      <c r="G825" s="195"/>
      <c r="H825" s="195"/>
      <c r="I825" s="195"/>
      <c r="J825" s="195"/>
      <c r="K825" s="195"/>
      <c r="L825" s="195">
        <v>0</v>
      </c>
      <c r="M825" s="195"/>
      <c r="N825" s="195"/>
      <c r="O825" s="195"/>
      <c r="P825" s="195"/>
      <c r="Q825" s="316">
        <v>0</v>
      </c>
      <c r="R825" s="195"/>
      <c r="S825" s="316"/>
      <c r="T825" s="195" t="s">
        <v>889</v>
      </c>
      <c r="U825" s="195"/>
      <c r="V825" s="195">
        <v>0</v>
      </c>
      <c r="W825" s="195"/>
      <c r="X825" s="195"/>
      <c r="Y825" s="195"/>
      <c r="Z825" s="195"/>
      <c r="AA825" s="195"/>
      <c r="AB825" s="316"/>
      <c r="AC825" s="316"/>
      <c r="AD825" s="195"/>
      <c r="AE825" s="195"/>
      <c r="AF825" s="195"/>
      <c r="AG825" s="195"/>
    </row>
    <row r="826" spans="1:33">
      <c r="A826" s="195" t="s">
        <v>901</v>
      </c>
      <c r="B826" s="195" t="s">
        <v>889</v>
      </c>
      <c r="C826" s="195"/>
      <c r="D826" s="195"/>
      <c r="E826" s="195"/>
      <c r="F826" s="195"/>
      <c r="G826" s="195"/>
      <c r="H826" s="195"/>
      <c r="I826" s="195"/>
      <c r="J826" s="195"/>
      <c r="K826" s="195"/>
      <c r="L826" s="195">
        <v>9890940</v>
      </c>
      <c r="M826" s="195"/>
      <c r="N826" s="195"/>
      <c r="O826" s="195"/>
      <c r="P826" s="195"/>
      <c r="Q826" s="316">
        <v>86</v>
      </c>
      <c r="R826" s="195"/>
      <c r="S826" s="316"/>
      <c r="T826" s="195" t="s">
        <v>889</v>
      </c>
      <c r="U826" s="195"/>
      <c r="V826" s="195">
        <v>8538080</v>
      </c>
      <c r="W826" s="195"/>
      <c r="X826" s="195"/>
      <c r="Y826" s="195"/>
      <c r="Z826" s="195"/>
      <c r="AA826" s="195"/>
      <c r="AB826" s="316"/>
      <c r="AC826" s="316"/>
      <c r="AD826" s="195"/>
      <c r="AE826" s="195"/>
      <c r="AF826" s="195"/>
      <c r="AG826" s="195"/>
    </row>
    <row r="827" spans="1:33">
      <c r="A827" s="195"/>
      <c r="B827" s="195"/>
      <c r="C827" s="195"/>
      <c r="D827" s="195"/>
      <c r="E827" s="195"/>
      <c r="F827" s="195"/>
      <c r="G827" s="195"/>
      <c r="H827" s="195"/>
      <c r="I827" s="195"/>
      <c r="J827" s="195"/>
      <c r="K827" s="195"/>
      <c r="L827" s="195">
        <v>0</v>
      </c>
      <c r="M827" s="195"/>
      <c r="N827" s="195"/>
      <c r="O827" s="195"/>
      <c r="P827" s="195"/>
      <c r="Q827" s="316">
        <v>0</v>
      </c>
      <c r="R827" s="195"/>
      <c r="S827" s="316"/>
      <c r="T827" s="195" t="s">
        <v>889</v>
      </c>
      <c r="U827" s="195"/>
      <c r="V827" s="195">
        <v>0</v>
      </c>
      <c r="W827" s="195"/>
      <c r="X827" s="195"/>
      <c r="Y827" s="195"/>
      <c r="Z827" s="195"/>
      <c r="AA827" s="195"/>
      <c r="AB827" s="316"/>
      <c r="AC827" s="316"/>
      <c r="AD827" s="195"/>
      <c r="AE827" s="195"/>
      <c r="AF827" s="195"/>
      <c r="AG827" s="195"/>
    </row>
    <row r="828" spans="1:33">
      <c r="A828" s="195"/>
      <c r="B828" s="195"/>
      <c r="C828" s="195"/>
      <c r="D828" s="195"/>
      <c r="E828" s="195"/>
      <c r="F828" s="195"/>
      <c r="G828" s="195"/>
      <c r="H828" s="195"/>
      <c r="I828" s="195"/>
      <c r="J828" s="195"/>
      <c r="K828" s="195"/>
      <c r="L828" s="195">
        <v>0</v>
      </c>
      <c r="M828" s="195"/>
      <c r="N828" s="195"/>
      <c r="O828" s="195"/>
      <c r="P828" s="195"/>
      <c r="Q828" s="316">
        <v>0</v>
      </c>
      <c r="R828" s="195"/>
      <c r="S828" s="316"/>
      <c r="T828" s="195" t="s">
        <v>889</v>
      </c>
      <c r="U828" s="195"/>
      <c r="V828" s="195">
        <v>0</v>
      </c>
      <c r="W828" s="195"/>
      <c r="X828" s="195"/>
      <c r="Y828" s="195"/>
      <c r="Z828" s="195"/>
      <c r="AA828" s="195"/>
      <c r="AB828" s="316"/>
      <c r="AC828" s="316"/>
      <c r="AD828" s="195"/>
      <c r="AE828" s="195"/>
      <c r="AF828" s="195"/>
      <c r="AG828" s="195"/>
    </row>
    <row r="829" spans="1:33">
      <c r="A829" s="195"/>
      <c r="B829" s="195"/>
      <c r="C829" s="195"/>
      <c r="D829" s="195"/>
      <c r="E829" s="195"/>
      <c r="F829" s="195"/>
      <c r="G829" s="195"/>
      <c r="H829" s="195"/>
      <c r="I829" s="195"/>
      <c r="J829" s="195"/>
      <c r="K829" s="195"/>
      <c r="L829" s="195">
        <v>0</v>
      </c>
      <c r="M829" s="195"/>
      <c r="N829" s="195"/>
      <c r="O829" s="195"/>
      <c r="P829" s="195"/>
      <c r="Q829" s="316">
        <v>0</v>
      </c>
      <c r="R829" s="195"/>
      <c r="S829" s="316"/>
      <c r="T829" s="195" t="s">
        <v>889</v>
      </c>
      <c r="U829" s="195"/>
      <c r="V829" s="195">
        <v>0</v>
      </c>
      <c r="W829" s="195"/>
      <c r="X829" s="195"/>
      <c r="Y829" s="195"/>
      <c r="Z829" s="195"/>
      <c r="AA829" s="195"/>
      <c r="AB829" s="316"/>
      <c r="AC829" s="316"/>
      <c r="AD829" s="195"/>
      <c r="AE829" s="195"/>
      <c r="AF829" s="195"/>
      <c r="AG829" s="195"/>
    </row>
    <row r="830" spans="1:33">
      <c r="A830" s="195" t="s">
        <v>901</v>
      </c>
      <c r="B830" s="195"/>
      <c r="C830" s="195"/>
      <c r="D830" s="195"/>
      <c r="E830" s="195"/>
      <c r="F830" s="195"/>
      <c r="G830" s="195"/>
      <c r="H830" s="195"/>
      <c r="I830" s="195"/>
      <c r="J830" s="195"/>
      <c r="K830" s="195"/>
      <c r="L830" s="195"/>
      <c r="M830" s="195"/>
      <c r="N830" s="195"/>
      <c r="O830" s="195"/>
      <c r="P830" s="195"/>
      <c r="Q830" s="316"/>
      <c r="R830" s="195"/>
      <c r="S830" s="316"/>
      <c r="T830" s="195" t="s">
        <v>889</v>
      </c>
      <c r="U830" s="195"/>
      <c r="V830" s="195"/>
      <c r="W830" s="195"/>
      <c r="X830" s="195"/>
      <c r="Y830" s="195"/>
      <c r="Z830" s="195"/>
      <c r="AA830" s="195"/>
      <c r="AB830" s="316"/>
      <c r="AC830" s="316"/>
      <c r="AD830" s="195"/>
      <c r="AE830" s="195"/>
      <c r="AF830" s="195"/>
      <c r="AG830" s="195"/>
    </row>
    <row r="831" spans="1:33">
      <c r="A831" s="195" t="s">
        <v>901</v>
      </c>
      <c r="B831" s="195"/>
      <c r="C831" s="195"/>
      <c r="D831" s="195"/>
      <c r="E831" s="195"/>
      <c r="F831" s="195"/>
      <c r="G831" s="195"/>
      <c r="H831" s="195"/>
      <c r="I831" s="195"/>
      <c r="J831" s="195"/>
      <c r="K831" s="195"/>
      <c r="L831" s="195"/>
      <c r="M831" s="195"/>
      <c r="N831" s="195"/>
      <c r="O831" s="195"/>
      <c r="P831" s="195"/>
      <c r="Q831" s="316"/>
      <c r="R831" s="195"/>
      <c r="S831" s="316"/>
      <c r="T831" s="195" t="s">
        <v>889</v>
      </c>
      <c r="U831" s="195"/>
      <c r="V831" s="195"/>
      <c r="W831" s="195"/>
      <c r="X831" s="195"/>
      <c r="Y831" s="195"/>
      <c r="Z831" s="195"/>
      <c r="AA831" s="195"/>
      <c r="AB831" s="316"/>
      <c r="AC831" s="316"/>
      <c r="AD831" s="195"/>
      <c r="AE831" s="195"/>
      <c r="AF831" s="195"/>
      <c r="AG831" s="195"/>
    </row>
    <row r="832" spans="1:33">
      <c r="A832" s="195" t="s">
        <v>901</v>
      </c>
      <c r="B832" s="195"/>
      <c r="C832" s="195"/>
      <c r="D832" s="195"/>
      <c r="E832" s="195"/>
      <c r="F832" s="195"/>
      <c r="G832" s="195"/>
      <c r="H832" s="195"/>
      <c r="I832" s="195"/>
      <c r="J832" s="195"/>
      <c r="K832" s="195"/>
      <c r="L832" s="195"/>
      <c r="M832" s="195"/>
      <c r="N832" s="195"/>
      <c r="O832" s="195"/>
      <c r="P832" s="195"/>
      <c r="Q832" s="316"/>
      <c r="R832" s="195"/>
      <c r="S832" s="316"/>
      <c r="T832" s="195" t="s">
        <v>889</v>
      </c>
      <c r="U832" s="195"/>
      <c r="V832" s="195"/>
      <c r="W832" s="195"/>
      <c r="X832" s="195"/>
      <c r="Y832" s="195"/>
      <c r="Z832" s="195"/>
      <c r="AA832" s="195"/>
      <c r="AB832" s="316"/>
      <c r="AC832" s="316"/>
      <c r="AD832" s="195"/>
      <c r="AE832" s="195"/>
      <c r="AF832" s="195"/>
      <c r="AG832" s="195"/>
    </row>
    <row r="833" spans="1:33">
      <c r="A833" s="195" t="s">
        <v>901</v>
      </c>
      <c r="B833" s="195"/>
      <c r="C833" s="195"/>
      <c r="D833" s="195"/>
      <c r="E833" s="195"/>
      <c r="F833" s="195"/>
      <c r="G833" s="195"/>
      <c r="H833" s="195"/>
      <c r="I833" s="195"/>
      <c r="J833" s="195"/>
      <c r="K833" s="195"/>
      <c r="L833" s="195"/>
      <c r="M833" s="195"/>
      <c r="N833" s="195"/>
      <c r="O833" s="195"/>
      <c r="P833" s="195"/>
      <c r="Q833" s="316"/>
      <c r="R833" s="195"/>
      <c r="S833" s="316"/>
      <c r="T833" s="195" t="s">
        <v>889</v>
      </c>
      <c r="U833" s="195"/>
      <c r="V833" s="195"/>
      <c r="W833" s="195"/>
      <c r="X833" s="195"/>
      <c r="Y833" s="195"/>
      <c r="Z833" s="195"/>
      <c r="AA833" s="195"/>
      <c r="AB833" s="316"/>
      <c r="AC833" s="316"/>
      <c r="AD833" s="195"/>
      <c r="AE833" s="195"/>
      <c r="AF833" s="195"/>
      <c r="AG833" s="195"/>
    </row>
    <row r="834" spans="1:33">
      <c r="A834" s="195" t="s">
        <v>901</v>
      </c>
      <c r="B834" s="195"/>
      <c r="C834" s="195"/>
      <c r="D834" s="195"/>
      <c r="E834" s="195"/>
      <c r="F834" s="195"/>
      <c r="G834" s="195"/>
      <c r="H834" s="195"/>
      <c r="I834" s="195"/>
      <c r="J834" s="195"/>
      <c r="K834" s="195"/>
      <c r="L834" s="195"/>
      <c r="M834" s="195"/>
      <c r="N834" s="195"/>
      <c r="O834" s="195"/>
      <c r="P834" s="195"/>
      <c r="Q834" s="316"/>
      <c r="R834" s="195"/>
      <c r="S834" s="316"/>
      <c r="T834" s="195" t="s">
        <v>889</v>
      </c>
      <c r="U834" s="195"/>
      <c r="V834" s="195"/>
      <c r="W834" s="195"/>
      <c r="X834" s="195"/>
      <c r="Y834" s="195"/>
      <c r="Z834" s="195"/>
      <c r="AA834" s="195"/>
      <c r="AB834" s="316"/>
      <c r="AC834" s="316"/>
      <c r="AD834" s="195"/>
      <c r="AE834" s="195"/>
      <c r="AF834" s="195"/>
      <c r="AG834" s="195"/>
    </row>
    <row r="835" spans="1:33">
      <c r="A835" s="195" t="s">
        <v>901</v>
      </c>
      <c r="B835" s="195"/>
      <c r="C835" s="195"/>
      <c r="D835" s="195"/>
      <c r="E835" s="195"/>
      <c r="F835" s="195"/>
      <c r="G835" s="195"/>
      <c r="H835" s="195"/>
      <c r="I835" s="195"/>
      <c r="J835" s="195"/>
      <c r="K835" s="195"/>
      <c r="L835" s="195"/>
      <c r="M835" s="195"/>
      <c r="N835" s="195"/>
      <c r="O835" s="195"/>
      <c r="P835" s="195"/>
      <c r="Q835" s="316"/>
      <c r="R835" s="195"/>
      <c r="S835" s="316"/>
      <c r="T835" s="195" t="s">
        <v>889</v>
      </c>
      <c r="U835" s="195"/>
      <c r="V835" s="195"/>
      <c r="W835" s="195"/>
      <c r="X835" s="195"/>
      <c r="Y835" s="195"/>
      <c r="Z835" s="195"/>
      <c r="AA835" s="195"/>
      <c r="AB835" s="316"/>
      <c r="AC835" s="316"/>
      <c r="AD835" s="195"/>
      <c r="AE835" s="195"/>
      <c r="AF835" s="195"/>
      <c r="AG835" s="195"/>
    </row>
    <row r="836" spans="1:33">
      <c r="A836" s="195" t="s">
        <v>901</v>
      </c>
      <c r="B836" s="195"/>
      <c r="C836" s="195"/>
      <c r="D836" s="195"/>
      <c r="E836" s="195"/>
      <c r="F836" s="195"/>
      <c r="G836" s="195"/>
      <c r="H836" s="195"/>
      <c r="I836" s="195"/>
      <c r="J836" s="195"/>
      <c r="K836" s="195"/>
      <c r="L836" s="195"/>
      <c r="M836" s="195"/>
      <c r="N836" s="195"/>
      <c r="O836" s="195"/>
      <c r="P836" s="195"/>
      <c r="Q836" s="316"/>
      <c r="R836" s="195"/>
      <c r="S836" s="316"/>
      <c r="T836" s="195" t="s">
        <v>889</v>
      </c>
      <c r="U836" s="195"/>
      <c r="V836" s="195"/>
      <c r="W836" s="195"/>
      <c r="X836" s="195"/>
      <c r="Y836" s="195"/>
      <c r="Z836" s="195"/>
      <c r="AA836" s="195"/>
      <c r="AB836" s="316"/>
      <c r="AC836" s="316"/>
      <c r="AD836" s="195"/>
      <c r="AE836" s="195"/>
      <c r="AF836" s="195"/>
      <c r="AG836" s="195"/>
    </row>
    <row r="837" spans="1:33">
      <c r="A837" s="195" t="s">
        <v>901</v>
      </c>
      <c r="B837" s="195"/>
      <c r="C837" s="195"/>
      <c r="D837" s="195"/>
      <c r="E837" s="195"/>
      <c r="F837" s="195"/>
      <c r="G837" s="195"/>
      <c r="H837" s="195"/>
      <c r="I837" s="195"/>
      <c r="J837" s="195"/>
      <c r="K837" s="195"/>
      <c r="L837" s="195"/>
      <c r="M837" s="195"/>
      <c r="N837" s="195"/>
      <c r="O837" s="195"/>
      <c r="P837" s="195"/>
      <c r="Q837" s="316"/>
      <c r="R837" s="195"/>
      <c r="S837" s="316"/>
      <c r="T837" s="195" t="s">
        <v>889</v>
      </c>
      <c r="U837" s="195"/>
      <c r="V837" s="195"/>
      <c r="W837" s="195"/>
      <c r="X837" s="195"/>
      <c r="Y837" s="195"/>
      <c r="Z837" s="195"/>
      <c r="AA837" s="195"/>
      <c r="AB837" s="316"/>
      <c r="AC837" s="316"/>
      <c r="AD837" s="195"/>
      <c r="AE837" s="195"/>
      <c r="AF837" s="195"/>
      <c r="AG837" s="195"/>
    </row>
    <row r="838" spans="1:33">
      <c r="A838" s="195" t="s">
        <v>901</v>
      </c>
      <c r="B838" s="195"/>
      <c r="C838" s="195"/>
      <c r="D838" s="195"/>
      <c r="E838" s="195"/>
      <c r="F838" s="195"/>
      <c r="G838" s="195"/>
      <c r="H838" s="195"/>
      <c r="I838" s="195"/>
      <c r="J838" s="195"/>
      <c r="K838" s="195"/>
      <c r="L838" s="195"/>
      <c r="M838" s="195"/>
      <c r="N838" s="195"/>
      <c r="O838" s="195"/>
      <c r="P838" s="195"/>
      <c r="Q838" s="316"/>
      <c r="R838" s="195"/>
      <c r="S838" s="316"/>
      <c r="T838" s="195" t="s">
        <v>889</v>
      </c>
      <c r="U838" s="195"/>
      <c r="V838" s="195"/>
      <c r="W838" s="195"/>
      <c r="X838" s="195"/>
      <c r="Y838" s="195"/>
      <c r="Z838" s="195"/>
      <c r="AA838" s="195"/>
      <c r="AB838" s="316"/>
      <c r="AC838" s="316"/>
      <c r="AD838" s="195"/>
      <c r="AE838" s="195"/>
      <c r="AF838" s="195"/>
      <c r="AG838" s="195"/>
    </row>
    <row r="839" spans="1:33">
      <c r="A839" s="195" t="s">
        <v>901</v>
      </c>
      <c r="B839" s="195"/>
      <c r="C839" s="195"/>
      <c r="D839" s="195"/>
      <c r="E839" s="195"/>
      <c r="F839" s="195"/>
      <c r="G839" s="195"/>
      <c r="H839" s="195"/>
      <c r="I839" s="195"/>
      <c r="J839" s="195"/>
      <c r="K839" s="195"/>
      <c r="L839" s="195"/>
      <c r="M839" s="195"/>
      <c r="N839" s="195"/>
      <c r="O839" s="195"/>
      <c r="P839" s="195"/>
      <c r="Q839" s="316"/>
      <c r="R839" s="195"/>
      <c r="S839" s="316"/>
      <c r="T839" s="195" t="s">
        <v>889</v>
      </c>
      <c r="U839" s="195"/>
      <c r="V839" s="195"/>
      <c r="W839" s="195"/>
      <c r="X839" s="195"/>
      <c r="Y839" s="195"/>
      <c r="Z839" s="195"/>
      <c r="AA839" s="195"/>
      <c r="AB839" s="316"/>
      <c r="AC839" s="316"/>
      <c r="AD839" s="195"/>
      <c r="AE839" s="195"/>
      <c r="AF839" s="195"/>
      <c r="AG839" s="195"/>
    </row>
    <row r="840" spans="1:33">
      <c r="A840" s="195" t="s">
        <v>901</v>
      </c>
      <c r="B840" s="195"/>
      <c r="C840" s="195"/>
      <c r="D840" s="195"/>
      <c r="E840" s="195"/>
      <c r="F840" s="195"/>
      <c r="G840" s="195"/>
      <c r="H840" s="195"/>
      <c r="I840" s="195"/>
      <c r="J840" s="195"/>
      <c r="K840" s="195"/>
      <c r="L840" s="195"/>
      <c r="M840" s="195"/>
      <c r="N840" s="195"/>
      <c r="O840" s="195"/>
      <c r="P840" s="195"/>
      <c r="Q840" s="316"/>
      <c r="R840" s="195"/>
      <c r="S840" s="316"/>
      <c r="T840" s="195" t="s">
        <v>889</v>
      </c>
      <c r="U840" s="195"/>
      <c r="V840" s="195"/>
      <c r="W840" s="195"/>
      <c r="X840" s="195"/>
      <c r="Y840" s="195"/>
      <c r="Z840" s="195"/>
      <c r="AA840" s="195"/>
      <c r="AB840" s="316"/>
      <c r="AC840" s="316"/>
      <c r="AD840" s="195"/>
      <c r="AE840" s="195"/>
      <c r="AF840" s="195"/>
      <c r="AG840" s="195"/>
    </row>
    <row r="841" spans="1:33">
      <c r="A841" s="195" t="s">
        <v>901</v>
      </c>
      <c r="B841" s="195"/>
      <c r="C841" s="195"/>
      <c r="D841" s="195"/>
      <c r="E841" s="195"/>
      <c r="F841" s="195"/>
      <c r="G841" s="195"/>
      <c r="H841" s="195"/>
      <c r="I841" s="195"/>
      <c r="J841" s="195"/>
      <c r="K841" s="195"/>
      <c r="L841" s="195"/>
      <c r="M841" s="195"/>
      <c r="N841" s="195"/>
      <c r="O841" s="195"/>
      <c r="P841" s="195"/>
      <c r="Q841" s="316"/>
      <c r="R841" s="195"/>
      <c r="S841" s="316"/>
      <c r="T841" s="195" t="s">
        <v>889</v>
      </c>
      <c r="U841" s="195"/>
      <c r="V841" s="195"/>
      <c r="W841" s="195"/>
      <c r="X841" s="195"/>
      <c r="Y841" s="195"/>
      <c r="Z841" s="195"/>
      <c r="AA841" s="195"/>
      <c r="AB841" s="316"/>
      <c r="AC841" s="316"/>
      <c r="AD841" s="195"/>
      <c r="AE841" s="195"/>
      <c r="AF841" s="195"/>
      <c r="AG841" s="195"/>
    </row>
    <row r="842" spans="1:33">
      <c r="A842" s="195" t="s">
        <v>901</v>
      </c>
      <c r="B842" s="195"/>
      <c r="C842" s="195"/>
      <c r="D842" s="195"/>
      <c r="E842" s="195"/>
      <c r="F842" s="195"/>
      <c r="G842" s="195"/>
      <c r="H842" s="195"/>
      <c r="I842" s="195"/>
      <c r="J842" s="195"/>
      <c r="K842" s="195"/>
      <c r="L842" s="195"/>
      <c r="M842" s="195"/>
      <c r="N842" s="195"/>
      <c r="O842" s="195"/>
      <c r="P842" s="195"/>
      <c r="Q842" s="316"/>
      <c r="R842" s="195"/>
      <c r="S842" s="316"/>
      <c r="T842" s="195" t="s">
        <v>889</v>
      </c>
      <c r="U842" s="195"/>
      <c r="V842" s="195"/>
      <c r="W842" s="195"/>
      <c r="X842" s="195"/>
      <c r="Y842" s="195"/>
      <c r="Z842" s="195"/>
      <c r="AA842" s="195"/>
      <c r="AB842" s="316"/>
      <c r="AC842" s="316"/>
      <c r="AD842" s="195"/>
      <c r="AE842" s="195"/>
      <c r="AF842" s="195"/>
      <c r="AG842" s="195"/>
    </row>
    <row r="843" spans="1:33">
      <c r="A843" s="195" t="s">
        <v>901</v>
      </c>
      <c r="B843" s="195"/>
      <c r="C843" s="195"/>
      <c r="D843" s="195"/>
      <c r="E843" s="195"/>
      <c r="F843" s="195"/>
      <c r="G843" s="195"/>
      <c r="H843" s="195"/>
      <c r="I843" s="195"/>
      <c r="J843" s="195"/>
      <c r="K843" s="195"/>
      <c r="L843" s="195"/>
      <c r="M843" s="195"/>
      <c r="N843" s="195"/>
      <c r="O843" s="195"/>
      <c r="P843" s="195"/>
      <c r="Q843" s="316"/>
      <c r="R843" s="195"/>
      <c r="S843" s="316"/>
      <c r="T843" s="195" t="s">
        <v>889</v>
      </c>
      <c r="U843" s="195"/>
      <c r="V843" s="195"/>
      <c r="W843" s="195"/>
      <c r="X843" s="195"/>
      <c r="Y843" s="195"/>
      <c r="Z843" s="195"/>
      <c r="AA843" s="195"/>
      <c r="AB843" s="316"/>
      <c r="AC843" s="316"/>
      <c r="AD843" s="195"/>
      <c r="AE843" s="195"/>
      <c r="AF843" s="195"/>
      <c r="AG843" s="195"/>
    </row>
    <row r="844" spans="1:33">
      <c r="A844" s="195" t="s">
        <v>901</v>
      </c>
      <c r="B844" s="195"/>
      <c r="C844" s="195"/>
      <c r="D844" s="195"/>
      <c r="E844" s="195"/>
      <c r="F844" s="195"/>
      <c r="G844" s="195"/>
      <c r="H844" s="195"/>
      <c r="I844" s="195"/>
      <c r="J844" s="195"/>
      <c r="K844" s="195"/>
      <c r="L844" s="195"/>
      <c r="M844" s="195"/>
      <c r="N844" s="195"/>
      <c r="O844" s="195"/>
      <c r="P844" s="195"/>
      <c r="Q844" s="316"/>
      <c r="R844" s="195"/>
      <c r="S844" s="316"/>
      <c r="T844" s="195" t="s">
        <v>889</v>
      </c>
      <c r="U844" s="195"/>
      <c r="V844" s="195"/>
      <c r="W844" s="195"/>
      <c r="X844" s="195"/>
      <c r="Y844" s="195"/>
      <c r="Z844" s="195"/>
      <c r="AA844" s="195"/>
      <c r="AB844" s="316"/>
      <c r="AC844" s="316"/>
      <c r="AD844" s="195"/>
      <c r="AE844" s="195"/>
      <c r="AF844" s="195"/>
      <c r="AG844" s="195"/>
    </row>
    <row r="845" spans="1:33">
      <c r="A845" s="195" t="s">
        <v>901</v>
      </c>
      <c r="B845" s="195"/>
      <c r="C845" s="195"/>
      <c r="D845" s="195"/>
      <c r="E845" s="195"/>
      <c r="F845" s="195"/>
      <c r="G845" s="195"/>
      <c r="H845" s="195"/>
      <c r="I845" s="195"/>
      <c r="J845" s="195"/>
      <c r="K845" s="195"/>
      <c r="L845" s="195"/>
      <c r="M845" s="195"/>
      <c r="N845" s="195"/>
      <c r="O845" s="195"/>
      <c r="P845" s="195"/>
      <c r="Q845" s="316"/>
      <c r="R845" s="195"/>
      <c r="S845" s="316"/>
      <c r="T845" s="195" t="s">
        <v>889</v>
      </c>
      <c r="U845" s="195"/>
      <c r="V845" s="195"/>
      <c r="W845" s="195"/>
      <c r="X845" s="195"/>
      <c r="Y845" s="195"/>
      <c r="Z845" s="195"/>
      <c r="AA845" s="195"/>
      <c r="AB845" s="316"/>
      <c r="AC845" s="316"/>
      <c r="AD845" s="195"/>
      <c r="AE845" s="195"/>
      <c r="AF845" s="195"/>
      <c r="AG845" s="195"/>
    </row>
    <row r="846" spans="1:33">
      <c r="A846" s="195" t="s">
        <v>901</v>
      </c>
      <c r="B846" s="195"/>
      <c r="C846" s="195"/>
      <c r="D846" s="195"/>
      <c r="E846" s="195"/>
      <c r="F846" s="195"/>
      <c r="G846" s="195"/>
      <c r="H846" s="195"/>
      <c r="I846" s="195"/>
      <c r="J846" s="195"/>
      <c r="K846" s="195"/>
      <c r="L846" s="195"/>
      <c r="M846" s="195"/>
      <c r="N846" s="195"/>
      <c r="O846" s="195"/>
      <c r="P846" s="195"/>
      <c r="Q846" s="316"/>
      <c r="R846" s="195"/>
      <c r="S846" s="316"/>
      <c r="T846" s="195" t="s">
        <v>889</v>
      </c>
      <c r="U846" s="195"/>
      <c r="V846" s="195"/>
      <c r="W846" s="195"/>
      <c r="X846" s="195"/>
      <c r="Y846" s="195"/>
      <c r="Z846" s="195"/>
      <c r="AA846" s="195"/>
      <c r="AB846" s="316"/>
      <c r="AC846" s="316"/>
      <c r="AD846" s="195"/>
      <c r="AE846" s="195"/>
      <c r="AF846" s="195"/>
      <c r="AG846" s="195"/>
    </row>
    <row r="847" spans="1:33">
      <c r="A847" s="195" t="s">
        <v>901</v>
      </c>
      <c r="B847" s="195"/>
      <c r="C847" s="195"/>
      <c r="D847" s="195"/>
      <c r="E847" s="195"/>
      <c r="F847" s="195"/>
      <c r="G847" s="195"/>
      <c r="H847" s="195"/>
      <c r="I847" s="195"/>
      <c r="J847" s="195"/>
      <c r="K847" s="195"/>
      <c r="L847" s="195"/>
      <c r="M847" s="195"/>
      <c r="N847" s="195"/>
      <c r="O847" s="195"/>
      <c r="P847" s="195"/>
      <c r="Q847" s="316"/>
      <c r="R847" s="195"/>
      <c r="S847" s="316"/>
      <c r="T847" s="195" t="s">
        <v>889</v>
      </c>
      <c r="U847" s="195"/>
      <c r="V847" s="195"/>
      <c r="W847" s="195"/>
      <c r="X847" s="195"/>
      <c r="Y847" s="195"/>
      <c r="Z847" s="195"/>
      <c r="AA847" s="195"/>
      <c r="AB847" s="316"/>
      <c r="AC847" s="316"/>
      <c r="AD847" s="195"/>
      <c r="AE847" s="195"/>
      <c r="AF847" s="195"/>
      <c r="AG847" s="195"/>
    </row>
    <row r="848" spans="1:33">
      <c r="A848" s="195" t="s">
        <v>901</v>
      </c>
      <c r="B848" s="195"/>
      <c r="C848" s="195"/>
      <c r="D848" s="195"/>
      <c r="E848" s="195"/>
      <c r="F848" s="195"/>
      <c r="G848" s="195"/>
      <c r="H848" s="195"/>
      <c r="I848" s="195"/>
      <c r="J848" s="195"/>
      <c r="K848" s="195"/>
      <c r="L848" s="195"/>
      <c r="M848" s="195"/>
      <c r="N848" s="195"/>
      <c r="O848" s="195"/>
      <c r="P848" s="195"/>
      <c r="Q848" s="316"/>
      <c r="R848" s="195"/>
      <c r="S848" s="316"/>
      <c r="T848" s="195" t="s">
        <v>889</v>
      </c>
      <c r="U848" s="195"/>
      <c r="V848" s="195"/>
      <c r="W848" s="195"/>
      <c r="X848" s="195"/>
      <c r="Y848" s="195"/>
      <c r="Z848" s="195"/>
      <c r="AA848" s="195"/>
      <c r="AB848" s="316"/>
      <c r="AC848" s="316"/>
      <c r="AD848" s="195"/>
      <c r="AE848" s="195"/>
      <c r="AF848" s="195"/>
      <c r="AG848" s="195"/>
    </row>
    <row r="849" spans="1:33">
      <c r="A849" s="195" t="s">
        <v>901</v>
      </c>
      <c r="B849" s="195"/>
      <c r="C849" s="195"/>
      <c r="D849" s="195"/>
      <c r="E849" s="195"/>
      <c r="F849" s="195"/>
      <c r="G849" s="195"/>
      <c r="H849" s="195"/>
      <c r="I849" s="195"/>
      <c r="J849" s="195"/>
      <c r="K849" s="195"/>
      <c r="L849" s="195"/>
      <c r="M849" s="195"/>
      <c r="N849" s="195"/>
      <c r="O849" s="195"/>
      <c r="P849" s="195"/>
      <c r="Q849" s="316"/>
      <c r="R849" s="195"/>
      <c r="S849" s="316"/>
      <c r="T849" s="195" t="s">
        <v>889</v>
      </c>
      <c r="U849" s="195"/>
      <c r="V849" s="195"/>
      <c r="W849" s="195"/>
      <c r="X849" s="195"/>
      <c r="Y849" s="195"/>
      <c r="Z849" s="195"/>
      <c r="AA849" s="195"/>
      <c r="AB849" s="316"/>
      <c r="AC849" s="316"/>
      <c r="AD849" s="195"/>
      <c r="AE849" s="195"/>
      <c r="AF849" s="195"/>
      <c r="AG849" s="195"/>
    </row>
    <row r="850" spans="1:33">
      <c r="A850" s="195" t="s">
        <v>901</v>
      </c>
      <c r="B850" s="195"/>
      <c r="C850" s="195"/>
      <c r="D850" s="195"/>
      <c r="E850" s="195"/>
      <c r="F850" s="195"/>
      <c r="G850" s="195"/>
      <c r="H850" s="195"/>
      <c r="I850" s="195"/>
      <c r="J850" s="195"/>
      <c r="K850" s="195"/>
      <c r="L850" s="195"/>
      <c r="M850" s="195"/>
      <c r="N850" s="195"/>
      <c r="O850" s="195"/>
      <c r="P850" s="195"/>
      <c r="Q850" s="316"/>
      <c r="R850" s="195"/>
      <c r="S850" s="316"/>
      <c r="T850" s="195" t="s">
        <v>889</v>
      </c>
      <c r="U850" s="195"/>
      <c r="V850" s="195"/>
      <c r="W850" s="195"/>
      <c r="X850" s="195"/>
      <c r="Y850" s="195"/>
      <c r="Z850" s="195"/>
      <c r="AA850" s="195"/>
      <c r="AB850" s="316"/>
      <c r="AC850" s="316"/>
      <c r="AD850" s="195"/>
      <c r="AE850" s="195"/>
      <c r="AF850" s="195"/>
      <c r="AG850" s="195"/>
    </row>
    <row r="851" spans="1:33">
      <c r="A851" s="195" t="s">
        <v>901</v>
      </c>
      <c r="B851" s="195"/>
      <c r="C851" s="195"/>
      <c r="D851" s="195"/>
      <c r="E851" s="195"/>
      <c r="F851" s="195"/>
      <c r="G851" s="195"/>
      <c r="H851" s="195"/>
      <c r="I851" s="195"/>
      <c r="J851" s="195"/>
      <c r="K851" s="195"/>
      <c r="L851" s="195"/>
      <c r="M851" s="195"/>
      <c r="N851" s="195"/>
      <c r="O851" s="195"/>
      <c r="P851" s="195"/>
      <c r="Q851" s="316"/>
      <c r="R851" s="195"/>
      <c r="S851" s="316"/>
      <c r="T851" s="195" t="s">
        <v>889</v>
      </c>
      <c r="U851" s="195"/>
      <c r="V851" s="195"/>
      <c r="W851" s="195"/>
      <c r="X851" s="195"/>
      <c r="Y851" s="195"/>
      <c r="Z851" s="195"/>
      <c r="AA851" s="195"/>
      <c r="AB851" s="316"/>
      <c r="AC851" s="316"/>
      <c r="AD851" s="195"/>
      <c r="AE851" s="195"/>
      <c r="AF851" s="195"/>
      <c r="AG851" s="195"/>
    </row>
    <row r="852" spans="1:33">
      <c r="A852" s="195" t="s">
        <v>901</v>
      </c>
      <c r="B852" s="195"/>
      <c r="C852" s="195"/>
      <c r="D852" s="195"/>
      <c r="E852" s="195"/>
      <c r="F852" s="195"/>
      <c r="G852" s="195"/>
      <c r="H852" s="195"/>
      <c r="I852" s="195"/>
      <c r="J852" s="195"/>
      <c r="K852" s="195"/>
      <c r="L852" s="195"/>
      <c r="M852" s="195"/>
      <c r="N852" s="195"/>
      <c r="O852" s="195"/>
      <c r="P852" s="195"/>
      <c r="Q852" s="316"/>
      <c r="R852" s="195"/>
      <c r="S852" s="316"/>
      <c r="T852" s="195" t="s">
        <v>889</v>
      </c>
      <c r="U852" s="195"/>
      <c r="V852" s="195"/>
      <c r="W852" s="195"/>
      <c r="X852" s="195"/>
      <c r="Y852" s="195"/>
      <c r="Z852" s="195"/>
      <c r="AA852" s="195"/>
      <c r="AB852" s="316"/>
      <c r="AC852" s="316"/>
      <c r="AD852" s="195"/>
      <c r="AE852" s="195"/>
      <c r="AF852" s="195"/>
      <c r="AG852" s="195"/>
    </row>
    <row r="853" spans="1:33">
      <c r="A853" s="195" t="s">
        <v>901</v>
      </c>
      <c r="B853" s="195"/>
      <c r="C853" s="195"/>
      <c r="D853" s="195"/>
      <c r="E853" s="195"/>
      <c r="F853" s="195"/>
      <c r="G853" s="195"/>
      <c r="H853" s="195"/>
      <c r="I853" s="195"/>
      <c r="J853" s="195"/>
      <c r="K853" s="195"/>
      <c r="L853" s="195"/>
      <c r="M853" s="195"/>
      <c r="N853" s="195"/>
      <c r="O853" s="195"/>
      <c r="P853" s="195"/>
      <c r="Q853" s="316"/>
      <c r="R853" s="195"/>
      <c r="S853" s="316"/>
      <c r="T853" s="195" t="s">
        <v>889</v>
      </c>
      <c r="U853" s="195"/>
      <c r="V853" s="195"/>
      <c r="W853" s="195"/>
      <c r="X853" s="195"/>
      <c r="Y853" s="195"/>
      <c r="Z853" s="195"/>
      <c r="AA853" s="195"/>
      <c r="AB853" s="316"/>
      <c r="AC853" s="316"/>
      <c r="AD853" s="195"/>
      <c r="AE853" s="195"/>
      <c r="AF853" s="195"/>
      <c r="AG853" s="195"/>
    </row>
    <row r="854" spans="1:33">
      <c r="A854" s="195" t="s">
        <v>901</v>
      </c>
      <c r="B854" s="195"/>
      <c r="C854" s="195"/>
      <c r="D854" s="195"/>
      <c r="E854" s="195"/>
      <c r="F854" s="195"/>
      <c r="G854" s="195"/>
      <c r="H854" s="195"/>
      <c r="I854" s="195"/>
      <c r="J854" s="195"/>
      <c r="K854" s="195"/>
      <c r="L854" s="195"/>
      <c r="M854" s="195"/>
      <c r="N854" s="195"/>
      <c r="O854" s="195"/>
      <c r="P854" s="195"/>
      <c r="Q854" s="316"/>
      <c r="R854" s="195"/>
      <c r="S854" s="316"/>
      <c r="T854" s="195" t="s">
        <v>889</v>
      </c>
      <c r="U854" s="195"/>
      <c r="V854" s="195"/>
      <c r="W854" s="195"/>
      <c r="X854" s="195"/>
      <c r="Y854" s="195"/>
      <c r="Z854" s="195"/>
      <c r="AA854" s="195"/>
      <c r="AB854" s="316"/>
      <c r="AC854" s="316"/>
      <c r="AD854" s="195"/>
      <c r="AE854" s="195"/>
      <c r="AF854" s="195"/>
      <c r="AG854" s="195"/>
    </row>
    <row r="855" spans="1:33">
      <c r="A855" s="195" t="s">
        <v>901</v>
      </c>
      <c r="B855" s="195"/>
      <c r="C855" s="195"/>
      <c r="D855" s="195"/>
      <c r="E855" s="195"/>
      <c r="F855" s="195"/>
      <c r="G855" s="195"/>
      <c r="H855" s="195"/>
      <c r="I855" s="195"/>
      <c r="J855" s="195"/>
      <c r="K855" s="195"/>
      <c r="L855" s="195"/>
      <c r="M855" s="195"/>
      <c r="N855" s="195"/>
      <c r="O855" s="195"/>
      <c r="P855" s="195"/>
      <c r="Q855" s="316"/>
      <c r="R855" s="195"/>
      <c r="S855" s="316"/>
      <c r="T855" s="195" t="s">
        <v>889</v>
      </c>
      <c r="U855" s="195"/>
      <c r="V855" s="195"/>
      <c r="W855" s="195"/>
      <c r="X855" s="195"/>
      <c r="Y855" s="195"/>
      <c r="Z855" s="195"/>
      <c r="AA855" s="195"/>
      <c r="AB855" s="316"/>
      <c r="AC855" s="316"/>
      <c r="AD855" s="195"/>
      <c r="AE855" s="195"/>
      <c r="AF855" s="195"/>
      <c r="AG855" s="195"/>
    </row>
    <row r="856" spans="1:33">
      <c r="A856" s="195" t="s">
        <v>901</v>
      </c>
      <c r="B856" s="195"/>
      <c r="C856" s="195"/>
      <c r="D856" s="195"/>
      <c r="E856" s="195"/>
      <c r="F856" s="195"/>
      <c r="G856" s="195"/>
      <c r="H856" s="195"/>
      <c r="I856" s="195"/>
      <c r="J856" s="195"/>
      <c r="K856" s="195"/>
      <c r="L856" s="195"/>
      <c r="M856" s="195"/>
      <c r="N856" s="195"/>
      <c r="O856" s="195"/>
      <c r="P856" s="195"/>
      <c r="Q856" s="316"/>
      <c r="R856" s="195"/>
      <c r="S856" s="316"/>
      <c r="T856" s="195" t="s">
        <v>889</v>
      </c>
      <c r="U856" s="195"/>
      <c r="V856" s="195"/>
      <c r="W856" s="195"/>
      <c r="X856" s="195"/>
      <c r="Y856" s="195"/>
      <c r="Z856" s="195"/>
      <c r="AA856" s="195"/>
      <c r="AB856" s="316"/>
      <c r="AC856" s="316"/>
      <c r="AD856" s="195"/>
      <c r="AE856" s="195"/>
      <c r="AF856" s="195"/>
      <c r="AG856" s="195"/>
    </row>
    <row r="857" spans="1:33">
      <c r="A857" s="195" t="s">
        <v>901</v>
      </c>
      <c r="B857" s="195"/>
      <c r="C857" s="195"/>
      <c r="D857" s="195"/>
      <c r="E857" s="195"/>
      <c r="F857" s="195"/>
      <c r="G857" s="195"/>
      <c r="H857" s="195"/>
      <c r="I857" s="195"/>
      <c r="J857" s="195"/>
      <c r="K857" s="195"/>
      <c r="L857" s="195"/>
      <c r="M857" s="195"/>
      <c r="N857" s="195"/>
      <c r="O857" s="195"/>
      <c r="P857" s="195"/>
      <c r="Q857" s="316"/>
      <c r="R857" s="195"/>
      <c r="S857" s="316"/>
      <c r="T857" s="195" t="s">
        <v>889</v>
      </c>
      <c r="U857" s="195"/>
      <c r="V857" s="195"/>
      <c r="W857" s="195"/>
      <c r="X857" s="195"/>
      <c r="Y857" s="195"/>
      <c r="Z857" s="195"/>
      <c r="AA857" s="195"/>
      <c r="AB857" s="316"/>
      <c r="AC857" s="316"/>
      <c r="AD857" s="195"/>
      <c r="AE857" s="195"/>
      <c r="AF857" s="195"/>
      <c r="AG857" s="195"/>
    </row>
    <row r="858" spans="1:33">
      <c r="A858" s="195" t="s">
        <v>901</v>
      </c>
      <c r="B858" s="195"/>
      <c r="C858" s="195"/>
      <c r="D858" s="195"/>
      <c r="E858" s="195"/>
      <c r="F858" s="195"/>
      <c r="G858" s="195"/>
      <c r="H858" s="195"/>
      <c r="I858" s="195"/>
      <c r="J858" s="195"/>
      <c r="K858" s="195"/>
      <c r="L858" s="195"/>
      <c r="M858" s="195"/>
      <c r="N858" s="195"/>
      <c r="O858" s="195"/>
      <c r="P858" s="195"/>
      <c r="Q858" s="316"/>
      <c r="R858" s="195"/>
      <c r="S858" s="316"/>
      <c r="T858" s="195" t="s">
        <v>889</v>
      </c>
      <c r="U858" s="195"/>
      <c r="V858" s="195"/>
      <c r="W858" s="195"/>
      <c r="X858" s="195"/>
      <c r="Y858" s="195"/>
      <c r="Z858" s="195"/>
      <c r="AA858" s="195"/>
      <c r="AB858" s="316"/>
      <c r="AC858" s="316"/>
      <c r="AD858" s="195"/>
      <c r="AE858" s="195"/>
      <c r="AF858" s="195"/>
      <c r="AG858" s="195"/>
    </row>
    <row r="859" spans="1:33">
      <c r="A859" s="195" t="s">
        <v>901</v>
      </c>
      <c r="B859" s="195"/>
      <c r="C859" s="195"/>
      <c r="D859" s="195"/>
      <c r="E859" s="195"/>
      <c r="F859" s="195"/>
      <c r="G859" s="195"/>
      <c r="H859" s="195"/>
      <c r="I859" s="195"/>
      <c r="J859" s="195"/>
      <c r="K859" s="195"/>
      <c r="L859" s="195"/>
      <c r="M859" s="195"/>
      <c r="N859" s="195"/>
      <c r="O859" s="195"/>
      <c r="P859" s="195"/>
      <c r="Q859" s="316"/>
      <c r="R859" s="195"/>
      <c r="S859" s="316"/>
      <c r="T859" s="195" t="s">
        <v>889</v>
      </c>
      <c r="U859" s="195"/>
      <c r="V859" s="195"/>
      <c r="W859" s="195"/>
      <c r="X859" s="195"/>
      <c r="Y859" s="195"/>
      <c r="Z859" s="195"/>
      <c r="AA859" s="195"/>
      <c r="AB859" s="316"/>
      <c r="AC859" s="316"/>
      <c r="AD859" s="195"/>
      <c r="AE859" s="195"/>
      <c r="AF859" s="195"/>
      <c r="AG859" s="195"/>
    </row>
    <row r="860" spans="1:33">
      <c r="A860" s="195" t="s">
        <v>901</v>
      </c>
      <c r="B860" s="195"/>
      <c r="C860" s="195"/>
      <c r="D860" s="195"/>
      <c r="E860" s="195"/>
      <c r="F860" s="195"/>
      <c r="G860" s="195"/>
      <c r="H860" s="195"/>
      <c r="I860" s="195"/>
      <c r="J860" s="195"/>
      <c r="K860" s="195"/>
      <c r="L860" s="195"/>
      <c r="M860" s="195"/>
      <c r="N860" s="195"/>
      <c r="O860" s="195"/>
      <c r="P860" s="195"/>
      <c r="Q860" s="316"/>
      <c r="R860" s="195"/>
      <c r="S860" s="316"/>
      <c r="T860" s="195" t="s">
        <v>889</v>
      </c>
      <c r="U860" s="195"/>
      <c r="V860" s="195"/>
      <c r="W860" s="195"/>
      <c r="X860" s="195"/>
      <c r="Y860" s="195"/>
      <c r="Z860" s="195"/>
      <c r="AA860" s="195"/>
      <c r="AB860" s="316"/>
      <c r="AC860" s="316"/>
      <c r="AD860" s="195"/>
      <c r="AE860" s="195"/>
      <c r="AF860" s="195"/>
      <c r="AG860" s="195"/>
    </row>
    <row r="861" spans="1:33">
      <c r="A861" s="195" t="s">
        <v>901</v>
      </c>
      <c r="B861" s="195"/>
      <c r="C861" s="195"/>
      <c r="D861" s="195"/>
      <c r="E861" s="195"/>
      <c r="F861" s="195"/>
      <c r="G861" s="195"/>
      <c r="H861" s="195"/>
      <c r="I861" s="195"/>
      <c r="J861" s="195"/>
      <c r="K861" s="195"/>
      <c r="L861" s="195"/>
      <c r="M861" s="195"/>
      <c r="N861" s="195"/>
      <c r="O861" s="195"/>
      <c r="P861" s="195"/>
      <c r="Q861" s="316"/>
      <c r="R861" s="195"/>
      <c r="S861" s="316"/>
      <c r="T861" s="195" t="s">
        <v>889</v>
      </c>
      <c r="U861" s="195"/>
      <c r="V861" s="195"/>
      <c r="W861" s="195"/>
      <c r="X861" s="195"/>
      <c r="Y861" s="195"/>
      <c r="Z861" s="195"/>
      <c r="AA861" s="195"/>
      <c r="AB861" s="316"/>
      <c r="AC861" s="316"/>
      <c r="AD861" s="195"/>
      <c r="AE861" s="195"/>
      <c r="AF861" s="195"/>
      <c r="AG861" s="195"/>
    </row>
    <row r="862" spans="1:33">
      <c r="A862" s="195" t="s">
        <v>901</v>
      </c>
      <c r="B862" s="195"/>
      <c r="C862" s="195"/>
      <c r="D862" s="195"/>
      <c r="E862" s="195"/>
      <c r="F862" s="195"/>
      <c r="G862" s="195"/>
      <c r="H862" s="195"/>
      <c r="I862" s="195"/>
      <c r="J862" s="195"/>
      <c r="K862" s="195"/>
      <c r="L862" s="195"/>
      <c r="M862" s="195"/>
      <c r="N862" s="195"/>
      <c r="O862" s="195"/>
      <c r="P862" s="195"/>
      <c r="Q862" s="316"/>
      <c r="R862" s="195"/>
      <c r="S862" s="316"/>
      <c r="T862" s="195" t="s">
        <v>889</v>
      </c>
      <c r="U862" s="195"/>
      <c r="V862" s="195"/>
      <c r="W862" s="195"/>
      <c r="X862" s="195"/>
      <c r="Y862" s="195"/>
      <c r="Z862" s="195"/>
      <c r="AA862" s="195"/>
      <c r="AB862" s="316"/>
      <c r="AC862" s="316"/>
      <c r="AD862" s="195"/>
      <c r="AE862" s="195"/>
      <c r="AF862" s="195"/>
      <c r="AG862" s="195"/>
    </row>
    <row r="863" spans="1:33">
      <c r="A863" s="195" t="s">
        <v>901</v>
      </c>
      <c r="B863" s="195"/>
      <c r="C863" s="195"/>
      <c r="D863" s="195"/>
      <c r="E863" s="195"/>
      <c r="F863" s="195"/>
      <c r="G863" s="195"/>
      <c r="H863" s="195"/>
      <c r="I863" s="195"/>
      <c r="J863" s="195"/>
      <c r="K863" s="195"/>
      <c r="L863" s="195"/>
      <c r="M863" s="195"/>
      <c r="N863" s="195"/>
      <c r="O863" s="195"/>
      <c r="P863" s="195"/>
      <c r="Q863" s="316"/>
      <c r="R863" s="195"/>
      <c r="S863" s="316"/>
      <c r="T863" s="195" t="s">
        <v>889</v>
      </c>
      <c r="U863" s="195"/>
      <c r="V863" s="195"/>
      <c r="W863" s="195"/>
      <c r="X863" s="195"/>
      <c r="Y863" s="195"/>
      <c r="Z863" s="195"/>
      <c r="AA863" s="195"/>
      <c r="AB863" s="316"/>
      <c r="AC863" s="316"/>
      <c r="AD863" s="195"/>
      <c r="AE863" s="195"/>
      <c r="AF863" s="195"/>
      <c r="AG863" s="195"/>
    </row>
    <row r="864" spans="1:33">
      <c r="A864" s="195" t="s">
        <v>901</v>
      </c>
      <c r="B864" s="195"/>
      <c r="C864" s="195"/>
      <c r="D864" s="195"/>
      <c r="E864" s="195"/>
      <c r="F864" s="195"/>
      <c r="G864" s="195"/>
      <c r="H864" s="195"/>
      <c r="I864" s="195"/>
      <c r="J864" s="195"/>
      <c r="K864" s="195"/>
      <c r="L864" s="195"/>
      <c r="M864" s="195"/>
      <c r="N864" s="195"/>
      <c r="O864" s="195"/>
      <c r="P864" s="195"/>
      <c r="Q864" s="316"/>
      <c r="R864" s="195"/>
      <c r="S864" s="316"/>
      <c r="T864" s="195" t="s">
        <v>889</v>
      </c>
      <c r="U864" s="195"/>
      <c r="V864" s="195"/>
      <c r="W864" s="195"/>
      <c r="X864" s="195"/>
      <c r="Y864" s="195"/>
      <c r="Z864" s="195"/>
      <c r="AA864" s="195"/>
      <c r="AB864" s="316"/>
      <c r="AC864" s="316"/>
      <c r="AD864" s="195"/>
      <c r="AE864" s="195"/>
      <c r="AF864" s="195"/>
      <c r="AG864" s="195"/>
    </row>
    <row r="865" spans="1:33">
      <c r="A865" s="195" t="s">
        <v>901</v>
      </c>
      <c r="B865" s="195"/>
      <c r="C865" s="195"/>
      <c r="D865" s="195"/>
      <c r="E865" s="195"/>
      <c r="F865" s="195"/>
      <c r="G865" s="195"/>
      <c r="H865" s="195"/>
      <c r="I865" s="195"/>
      <c r="J865" s="195"/>
      <c r="K865" s="195"/>
      <c r="L865" s="195"/>
      <c r="M865" s="195"/>
      <c r="N865" s="195"/>
      <c r="O865" s="195"/>
      <c r="P865" s="195"/>
      <c r="Q865" s="316"/>
      <c r="R865" s="195"/>
      <c r="S865" s="316"/>
      <c r="T865" s="195" t="s">
        <v>889</v>
      </c>
      <c r="U865" s="195"/>
      <c r="V865" s="195"/>
      <c r="W865" s="195"/>
      <c r="X865" s="195"/>
      <c r="Y865" s="195"/>
      <c r="Z865" s="195"/>
      <c r="AA865" s="195"/>
      <c r="AB865" s="316"/>
      <c r="AC865" s="316"/>
      <c r="AD865" s="195"/>
      <c r="AE865" s="195"/>
      <c r="AF865" s="195"/>
      <c r="AG865" s="195"/>
    </row>
    <row r="866" spans="1:33">
      <c r="A866" s="195" t="s">
        <v>901</v>
      </c>
      <c r="B866" s="195"/>
      <c r="C866" s="195"/>
      <c r="D866" s="195"/>
      <c r="E866" s="195"/>
      <c r="F866" s="195"/>
      <c r="G866" s="195"/>
      <c r="H866" s="195"/>
      <c r="I866" s="195"/>
      <c r="J866" s="195"/>
      <c r="K866" s="195"/>
      <c r="L866" s="195"/>
      <c r="M866" s="195"/>
      <c r="N866" s="195"/>
      <c r="O866" s="195"/>
      <c r="P866" s="195"/>
      <c r="Q866" s="316"/>
      <c r="R866" s="195"/>
      <c r="S866" s="316"/>
      <c r="T866" s="195" t="s">
        <v>889</v>
      </c>
      <c r="U866" s="195"/>
      <c r="V866" s="195"/>
      <c r="W866" s="195"/>
      <c r="X866" s="195"/>
      <c r="Y866" s="195"/>
      <c r="Z866" s="195"/>
      <c r="AA866" s="195"/>
      <c r="AB866" s="316"/>
      <c r="AC866" s="316"/>
      <c r="AD866" s="195"/>
      <c r="AE866" s="195"/>
      <c r="AF866" s="195"/>
      <c r="AG866" s="195"/>
    </row>
    <row r="867" spans="1:33">
      <c r="A867" s="195" t="s">
        <v>901</v>
      </c>
      <c r="B867" s="195"/>
      <c r="C867" s="195"/>
      <c r="D867" s="195"/>
      <c r="E867" s="195"/>
      <c r="F867" s="195"/>
      <c r="G867" s="195"/>
      <c r="H867" s="195"/>
      <c r="I867" s="195"/>
      <c r="J867" s="195"/>
      <c r="K867" s="195"/>
      <c r="L867" s="195"/>
      <c r="M867" s="195"/>
      <c r="N867" s="195"/>
      <c r="O867" s="195"/>
      <c r="P867" s="195"/>
      <c r="Q867" s="316"/>
      <c r="R867" s="195"/>
      <c r="S867" s="316"/>
      <c r="T867" s="195" t="s">
        <v>889</v>
      </c>
      <c r="U867" s="195"/>
      <c r="V867" s="195"/>
      <c r="W867" s="195"/>
      <c r="X867" s="195"/>
      <c r="Y867" s="195"/>
      <c r="Z867" s="195"/>
      <c r="AA867" s="195"/>
      <c r="AB867" s="316"/>
      <c r="AC867" s="316"/>
      <c r="AD867" s="195"/>
      <c r="AE867" s="195"/>
      <c r="AF867" s="195"/>
      <c r="AG867" s="195"/>
    </row>
    <row r="868" spans="1:33">
      <c r="A868" s="195" t="s">
        <v>901</v>
      </c>
      <c r="B868" s="195"/>
      <c r="C868" s="195"/>
      <c r="D868" s="195"/>
      <c r="E868" s="195"/>
      <c r="F868" s="195"/>
      <c r="G868" s="195"/>
      <c r="H868" s="195"/>
      <c r="I868" s="195"/>
      <c r="J868" s="195"/>
      <c r="K868" s="195"/>
      <c r="L868" s="195"/>
      <c r="M868" s="195"/>
      <c r="N868" s="195"/>
      <c r="O868" s="195"/>
      <c r="P868" s="195"/>
      <c r="Q868" s="316"/>
      <c r="R868" s="195"/>
      <c r="S868" s="316"/>
      <c r="T868" s="195" t="s">
        <v>889</v>
      </c>
      <c r="U868" s="195"/>
      <c r="V868" s="195"/>
      <c r="W868" s="195"/>
      <c r="X868" s="195"/>
      <c r="Y868" s="195"/>
      <c r="Z868" s="195"/>
      <c r="AA868" s="195"/>
      <c r="AB868" s="316"/>
      <c r="AC868" s="316"/>
      <c r="AD868" s="195"/>
      <c r="AE868" s="195"/>
      <c r="AF868" s="195"/>
      <c r="AG868" s="195"/>
    </row>
    <row r="869" spans="1:33">
      <c r="A869" s="195" t="s">
        <v>901</v>
      </c>
      <c r="B869" s="195"/>
      <c r="C869" s="195"/>
      <c r="D869" s="195"/>
      <c r="E869" s="195"/>
      <c r="F869" s="195"/>
      <c r="G869" s="195"/>
      <c r="H869" s="195"/>
      <c r="I869" s="195"/>
      <c r="J869" s="195"/>
      <c r="K869" s="195"/>
      <c r="L869" s="195"/>
      <c r="M869" s="195"/>
      <c r="N869" s="195"/>
      <c r="O869" s="195"/>
      <c r="P869" s="195"/>
      <c r="Q869" s="316"/>
      <c r="R869" s="195"/>
      <c r="S869" s="316"/>
      <c r="T869" s="195" t="s">
        <v>889</v>
      </c>
      <c r="U869" s="195"/>
      <c r="V869" s="195"/>
      <c r="W869" s="195"/>
      <c r="X869" s="195"/>
      <c r="Y869" s="195"/>
      <c r="Z869" s="195"/>
      <c r="AA869" s="195"/>
      <c r="AB869" s="316"/>
      <c r="AC869" s="316"/>
      <c r="AD869" s="195"/>
      <c r="AE869" s="195"/>
      <c r="AF869" s="195"/>
      <c r="AG869" s="195"/>
    </row>
    <row r="870" spans="1:33">
      <c r="A870" s="195" t="s">
        <v>901</v>
      </c>
      <c r="B870" s="195"/>
      <c r="C870" s="195"/>
      <c r="D870" s="195"/>
      <c r="E870" s="195"/>
      <c r="F870" s="195"/>
      <c r="G870" s="195"/>
      <c r="H870" s="195"/>
      <c r="I870" s="195"/>
      <c r="J870" s="195"/>
      <c r="K870" s="195"/>
      <c r="L870" s="195"/>
      <c r="M870" s="195"/>
      <c r="N870" s="195"/>
      <c r="O870" s="195"/>
      <c r="P870" s="195"/>
      <c r="Q870" s="316"/>
      <c r="R870" s="195"/>
      <c r="S870" s="316"/>
      <c r="T870" s="195" t="s">
        <v>889</v>
      </c>
      <c r="U870" s="195"/>
      <c r="V870" s="195"/>
      <c r="W870" s="195"/>
      <c r="X870" s="195"/>
      <c r="Y870" s="195"/>
      <c r="Z870" s="195"/>
      <c r="AA870" s="195"/>
      <c r="AB870" s="316"/>
      <c r="AC870" s="316"/>
      <c r="AD870" s="195"/>
      <c r="AE870" s="195"/>
      <c r="AF870" s="195"/>
      <c r="AG870" s="195"/>
    </row>
    <row r="871" spans="1:33">
      <c r="A871" s="195" t="s">
        <v>901</v>
      </c>
      <c r="B871" s="195"/>
      <c r="C871" s="195"/>
      <c r="D871" s="195"/>
      <c r="E871" s="195"/>
      <c r="F871" s="195"/>
      <c r="G871" s="195"/>
      <c r="H871" s="195"/>
      <c r="I871" s="195"/>
      <c r="J871" s="195"/>
      <c r="K871" s="195"/>
      <c r="L871" s="195"/>
      <c r="M871" s="195"/>
      <c r="N871" s="195"/>
      <c r="O871" s="195"/>
      <c r="P871" s="195"/>
      <c r="Q871" s="316"/>
      <c r="R871" s="195"/>
      <c r="S871" s="316"/>
      <c r="T871" s="195" t="s">
        <v>889</v>
      </c>
      <c r="U871" s="195"/>
      <c r="V871" s="195"/>
      <c r="W871" s="195"/>
      <c r="X871" s="195"/>
      <c r="Y871" s="195"/>
      <c r="Z871" s="195"/>
      <c r="AA871" s="195"/>
      <c r="AB871" s="316"/>
      <c r="AC871" s="316"/>
      <c r="AD871" s="195"/>
      <c r="AE871" s="195"/>
      <c r="AF871" s="195"/>
      <c r="AG871" s="195"/>
    </row>
    <row r="872" spans="1:33">
      <c r="A872" s="195" t="s">
        <v>901</v>
      </c>
      <c r="B872" s="195"/>
      <c r="C872" s="195"/>
      <c r="D872" s="195"/>
      <c r="E872" s="195"/>
      <c r="F872" s="195"/>
      <c r="G872" s="195"/>
      <c r="H872" s="195"/>
      <c r="I872" s="195"/>
      <c r="J872" s="195"/>
      <c r="K872" s="195"/>
      <c r="L872" s="195"/>
      <c r="M872" s="195"/>
      <c r="N872" s="195"/>
      <c r="O872" s="195"/>
      <c r="P872" s="195"/>
      <c r="Q872" s="316"/>
      <c r="R872" s="195"/>
      <c r="S872" s="316"/>
      <c r="T872" s="195" t="s">
        <v>889</v>
      </c>
      <c r="U872" s="195"/>
      <c r="V872" s="195"/>
      <c r="W872" s="195"/>
      <c r="X872" s="195"/>
      <c r="Y872" s="195"/>
      <c r="Z872" s="195"/>
      <c r="AA872" s="195"/>
      <c r="AB872" s="316"/>
      <c r="AC872" s="316"/>
      <c r="AD872" s="195"/>
      <c r="AE872" s="195"/>
      <c r="AF872" s="195"/>
      <c r="AG872" s="195"/>
    </row>
    <row r="873" spans="1:33">
      <c r="A873" s="195" t="s">
        <v>901</v>
      </c>
      <c r="B873" s="195"/>
      <c r="C873" s="195"/>
      <c r="D873" s="195"/>
      <c r="E873" s="195"/>
      <c r="F873" s="195"/>
      <c r="G873" s="195"/>
      <c r="H873" s="195"/>
      <c r="I873" s="195"/>
      <c r="J873" s="195"/>
      <c r="K873" s="195"/>
      <c r="L873" s="195"/>
      <c r="M873" s="195"/>
      <c r="N873" s="195"/>
      <c r="O873" s="195"/>
      <c r="P873" s="195"/>
      <c r="Q873" s="316"/>
      <c r="R873" s="195"/>
      <c r="S873" s="316"/>
      <c r="T873" s="195" t="s">
        <v>889</v>
      </c>
      <c r="U873" s="195"/>
      <c r="V873" s="195"/>
      <c r="W873" s="195"/>
      <c r="X873" s="195"/>
      <c r="Y873" s="195"/>
      <c r="Z873" s="195"/>
      <c r="AA873" s="195"/>
      <c r="AB873" s="316"/>
      <c r="AC873" s="316"/>
      <c r="AD873" s="195"/>
      <c r="AE873" s="195"/>
      <c r="AF873" s="195"/>
      <c r="AG873" s="195"/>
    </row>
    <row r="874" spans="1:33">
      <c r="A874" s="195" t="s">
        <v>901</v>
      </c>
      <c r="B874" s="195"/>
      <c r="C874" s="195"/>
      <c r="D874" s="195"/>
      <c r="E874" s="195"/>
      <c r="F874" s="195"/>
      <c r="G874" s="195"/>
      <c r="H874" s="195"/>
      <c r="I874" s="195"/>
      <c r="J874" s="195"/>
      <c r="K874" s="195"/>
      <c r="L874" s="195"/>
      <c r="M874" s="195"/>
      <c r="N874" s="195"/>
      <c r="O874" s="195"/>
      <c r="P874" s="195"/>
      <c r="Q874" s="316"/>
      <c r="R874" s="195"/>
      <c r="S874" s="316"/>
      <c r="T874" s="195" t="s">
        <v>889</v>
      </c>
      <c r="U874" s="195"/>
      <c r="V874" s="195"/>
      <c r="W874" s="195"/>
      <c r="X874" s="195"/>
      <c r="Y874" s="195"/>
      <c r="Z874" s="195"/>
      <c r="AA874" s="195"/>
      <c r="AB874" s="316"/>
      <c r="AC874" s="316"/>
      <c r="AD874" s="195"/>
      <c r="AE874" s="195"/>
      <c r="AF874" s="195"/>
      <c r="AG874" s="195"/>
    </row>
    <row r="875" spans="1:33">
      <c r="A875" s="195" t="s">
        <v>901</v>
      </c>
      <c r="B875" s="195"/>
      <c r="C875" s="195"/>
      <c r="D875" s="195"/>
      <c r="E875" s="195"/>
      <c r="F875" s="195"/>
      <c r="G875" s="195"/>
      <c r="H875" s="195"/>
      <c r="I875" s="195"/>
      <c r="J875" s="195"/>
      <c r="K875" s="195"/>
      <c r="L875" s="195"/>
      <c r="M875" s="195"/>
      <c r="N875" s="195"/>
      <c r="O875" s="195"/>
      <c r="P875" s="195"/>
      <c r="Q875" s="316"/>
      <c r="R875" s="195"/>
      <c r="S875" s="316"/>
      <c r="T875" s="195" t="s">
        <v>889</v>
      </c>
      <c r="U875" s="195"/>
      <c r="V875" s="195"/>
      <c r="W875" s="195"/>
      <c r="X875" s="195"/>
      <c r="Y875" s="195"/>
      <c r="Z875" s="195"/>
      <c r="AA875" s="195"/>
      <c r="AB875" s="316"/>
      <c r="AC875" s="316"/>
      <c r="AD875" s="195"/>
      <c r="AE875" s="195"/>
      <c r="AF875" s="195"/>
      <c r="AG875" s="195"/>
    </row>
    <row r="876" spans="1:33">
      <c r="A876" s="195" t="s">
        <v>901</v>
      </c>
      <c r="B876" s="195"/>
      <c r="C876" s="195"/>
      <c r="D876" s="195"/>
      <c r="E876" s="195"/>
      <c r="F876" s="195"/>
      <c r="G876" s="195"/>
      <c r="H876" s="195"/>
      <c r="I876" s="195"/>
      <c r="J876" s="195"/>
      <c r="K876" s="195"/>
      <c r="L876" s="195"/>
      <c r="M876" s="195"/>
      <c r="N876" s="195"/>
      <c r="O876" s="195"/>
      <c r="P876" s="195"/>
      <c r="Q876" s="316"/>
      <c r="R876" s="195"/>
      <c r="S876" s="316"/>
      <c r="T876" s="195" t="s">
        <v>889</v>
      </c>
      <c r="U876" s="195"/>
      <c r="V876" s="195"/>
      <c r="W876" s="195"/>
      <c r="X876" s="195"/>
      <c r="Y876" s="195"/>
      <c r="Z876" s="195"/>
      <c r="AA876" s="195"/>
      <c r="AB876" s="316"/>
      <c r="AC876" s="316"/>
      <c r="AD876" s="195"/>
      <c r="AE876" s="195"/>
      <c r="AF876" s="195"/>
      <c r="AG876" s="195"/>
    </row>
    <row r="877" spans="1:33">
      <c r="A877" s="195" t="s">
        <v>901</v>
      </c>
      <c r="B877" s="195"/>
      <c r="C877" s="195"/>
      <c r="D877" s="195"/>
      <c r="E877" s="195"/>
      <c r="F877" s="195"/>
      <c r="G877" s="195"/>
      <c r="H877" s="195"/>
      <c r="I877" s="195"/>
      <c r="J877" s="195"/>
      <c r="K877" s="195"/>
      <c r="L877" s="195"/>
      <c r="M877" s="195"/>
      <c r="N877" s="195"/>
      <c r="O877" s="195"/>
      <c r="P877" s="195"/>
      <c r="Q877" s="316"/>
      <c r="R877" s="195"/>
      <c r="S877" s="316"/>
      <c r="T877" s="195" t="s">
        <v>889</v>
      </c>
      <c r="U877" s="195"/>
      <c r="V877" s="195"/>
      <c r="W877" s="195"/>
      <c r="X877" s="195"/>
      <c r="Y877" s="195"/>
      <c r="Z877" s="195"/>
      <c r="AA877" s="195"/>
      <c r="AB877" s="316"/>
      <c r="AC877" s="316"/>
      <c r="AD877" s="195"/>
      <c r="AE877" s="195"/>
      <c r="AF877" s="195"/>
      <c r="AG877" s="195"/>
    </row>
    <row r="878" spans="1:33">
      <c r="A878" s="195" t="s">
        <v>901</v>
      </c>
      <c r="B878" s="195"/>
      <c r="C878" s="195"/>
      <c r="D878" s="195"/>
      <c r="E878" s="195"/>
      <c r="F878" s="195"/>
      <c r="G878" s="195"/>
      <c r="H878" s="195"/>
      <c r="I878" s="195"/>
      <c r="J878" s="195"/>
      <c r="K878" s="195"/>
      <c r="L878" s="195"/>
      <c r="M878" s="195"/>
      <c r="N878" s="195"/>
      <c r="O878" s="195"/>
      <c r="P878" s="195"/>
      <c r="Q878" s="316"/>
      <c r="R878" s="195"/>
      <c r="S878" s="316"/>
      <c r="T878" s="195" t="s">
        <v>889</v>
      </c>
      <c r="U878" s="195"/>
      <c r="V878" s="195"/>
      <c r="W878" s="195"/>
      <c r="X878" s="195"/>
      <c r="Y878" s="195"/>
      <c r="Z878" s="195"/>
      <c r="AA878" s="195"/>
      <c r="AB878" s="316"/>
      <c r="AC878" s="316"/>
      <c r="AD878" s="195"/>
      <c r="AE878" s="195"/>
      <c r="AF878" s="195"/>
      <c r="AG878" s="195"/>
    </row>
    <row r="879" spans="1:33">
      <c r="A879" s="195" t="s">
        <v>901</v>
      </c>
      <c r="B879" s="195"/>
      <c r="C879" s="195"/>
      <c r="D879" s="195"/>
      <c r="E879" s="195"/>
      <c r="F879" s="195"/>
      <c r="G879" s="195"/>
      <c r="H879" s="195"/>
      <c r="I879" s="195"/>
      <c r="J879" s="195"/>
      <c r="K879" s="195"/>
      <c r="L879" s="195"/>
      <c r="M879" s="195"/>
      <c r="N879" s="195"/>
      <c r="O879" s="195"/>
      <c r="P879" s="195"/>
      <c r="Q879" s="316"/>
      <c r="R879" s="195"/>
      <c r="S879" s="316"/>
      <c r="T879" s="195" t="s">
        <v>889</v>
      </c>
      <c r="U879" s="195"/>
      <c r="V879" s="195"/>
      <c r="W879" s="195"/>
      <c r="X879" s="195"/>
      <c r="Y879" s="195"/>
      <c r="Z879" s="195"/>
      <c r="AA879" s="195"/>
      <c r="AB879" s="316"/>
      <c r="AC879" s="316"/>
      <c r="AD879" s="195"/>
      <c r="AE879" s="195"/>
      <c r="AF879" s="195"/>
      <c r="AG879" s="195"/>
    </row>
    <row r="880" spans="1:33">
      <c r="A880" s="195" t="s">
        <v>901</v>
      </c>
      <c r="B880" s="195"/>
      <c r="C880" s="195"/>
      <c r="D880" s="195"/>
      <c r="E880" s="195"/>
      <c r="F880" s="195"/>
      <c r="G880" s="195"/>
      <c r="H880" s="195"/>
      <c r="I880" s="195"/>
      <c r="J880" s="195"/>
      <c r="K880" s="195"/>
      <c r="L880" s="195"/>
      <c r="M880" s="195"/>
      <c r="N880" s="195"/>
      <c r="O880" s="195"/>
      <c r="P880" s="195"/>
      <c r="Q880" s="316"/>
      <c r="R880" s="195"/>
      <c r="S880" s="316"/>
      <c r="T880" s="195" t="s">
        <v>889</v>
      </c>
      <c r="U880" s="195"/>
      <c r="V880" s="195"/>
      <c r="W880" s="195"/>
      <c r="X880" s="195"/>
      <c r="Y880" s="195"/>
      <c r="Z880" s="195"/>
      <c r="AA880" s="195"/>
      <c r="AB880" s="316"/>
      <c r="AC880" s="316"/>
      <c r="AD880" s="195"/>
      <c r="AE880" s="195"/>
      <c r="AF880" s="195"/>
      <c r="AG880" s="195"/>
    </row>
    <row r="881" spans="1:33">
      <c r="A881" s="195" t="s">
        <v>901</v>
      </c>
      <c r="B881" s="195"/>
      <c r="C881" s="195"/>
      <c r="D881" s="195"/>
      <c r="E881" s="195"/>
      <c r="F881" s="195"/>
      <c r="G881" s="195"/>
      <c r="H881" s="195"/>
      <c r="I881" s="195"/>
      <c r="J881" s="195"/>
      <c r="K881" s="195"/>
      <c r="L881" s="195"/>
      <c r="M881" s="195"/>
      <c r="N881" s="195"/>
      <c r="O881" s="195"/>
      <c r="P881" s="195"/>
      <c r="Q881" s="316"/>
      <c r="R881" s="195"/>
      <c r="S881" s="316"/>
      <c r="T881" s="195" t="s">
        <v>889</v>
      </c>
      <c r="U881" s="195"/>
      <c r="V881" s="195"/>
      <c r="W881" s="195"/>
      <c r="X881" s="195"/>
      <c r="Y881" s="195"/>
      <c r="Z881" s="195"/>
      <c r="AA881" s="195"/>
      <c r="AB881" s="316"/>
      <c r="AC881" s="316"/>
      <c r="AD881" s="195"/>
      <c r="AE881" s="195"/>
      <c r="AF881" s="195"/>
      <c r="AG881" s="195"/>
    </row>
    <row r="882" spans="1:33">
      <c r="A882" s="195" t="s">
        <v>901</v>
      </c>
      <c r="B882" s="195"/>
      <c r="C882" s="195"/>
      <c r="D882" s="195"/>
      <c r="E882" s="195"/>
      <c r="F882" s="195"/>
      <c r="G882" s="195"/>
      <c r="H882" s="195"/>
      <c r="I882" s="195"/>
      <c r="J882" s="195"/>
      <c r="K882" s="195"/>
      <c r="L882" s="195"/>
      <c r="M882" s="195"/>
      <c r="N882" s="195"/>
      <c r="O882" s="195"/>
      <c r="P882" s="195"/>
      <c r="Q882" s="316"/>
      <c r="R882" s="195"/>
      <c r="S882" s="316"/>
      <c r="T882" s="195" t="s">
        <v>889</v>
      </c>
      <c r="U882" s="195"/>
      <c r="V882" s="195"/>
      <c r="W882" s="195"/>
      <c r="X882" s="195"/>
      <c r="Y882" s="195"/>
      <c r="Z882" s="195"/>
      <c r="AA882" s="195"/>
      <c r="AB882" s="316"/>
      <c r="AC882" s="316"/>
      <c r="AD882" s="195"/>
      <c r="AE882" s="195"/>
      <c r="AF882" s="195"/>
      <c r="AG882" s="195"/>
    </row>
    <row r="883" spans="1:33">
      <c r="A883" s="195" t="s">
        <v>901</v>
      </c>
      <c r="B883" s="195"/>
      <c r="C883" s="195"/>
      <c r="D883" s="195"/>
      <c r="E883" s="195"/>
      <c r="F883" s="195"/>
      <c r="G883" s="195"/>
      <c r="H883" s="195"/>
      <c r="I883" s="195"/>
      <c r="J883" s="195"/>
      <c r="K883" s="195"/>
      <c r="L883" s="195"/>
      <c r="M883" s="195"/>
      <c r="N883" s="195"/>
      <c r="O883" s="195"/>
      <c r="P883" s="195"/>
      <c r="Q883" s="316"/>
      <c r="R883" s="195"/>
      <c r="S883" s="316"/>
      <c r="T883" s="195" t="s">
        <v>889</v>
      </c>
      <c r="U883" s="195"/>
      <c r="V883" s="195"/>
      <c r="W883" s="195"/>
      <c r="X883" s="195"/>
      <c r="Y883" s="195"/>
      <c r="Z883" s="195"/>
      <c r="AA883" s="195"/>
      <c r="AB883" s="316"/>
      <c r="AC883" s="316"/>
      <c r="AD883" s="195"/>
      <c r="AE883" s="195"/>
      <c r="AF883" s="195"/>
      <c r="AG883" s="195"/>
    </row>
    <row r="884" spans="1:33">
      <c r="A884" s="195" t="s">
        <v>901</v>
      </c>
      <c r="B884" s="195"/>
      <c r="C884" s="195"/>
      <c r="D884" s="195"/>
      <c r="E884" s="195"/>
      <c r="F884" s="195"/>
      <c r="G884" s="195"/>
      <c r="H884" s="195"/>
      <c r="I884" s="195"/>
      <c r="J884" s="195"/>
      <c r="K884" s="195"/>
      <c r="L884" s="195"/>
      <c r="M884" s="195"/>
      <c r="N884" s="195"/>
      <c r="O884" s="195"/>
      <c r="P884" s="195"/>
      <c r="Q884" s="316"/>
      <c r="R884" s="195"/>
      <c r="S884" s="316"/>
      <c r="T884" s="195" t="s">
        <v>889</v>
      </c>
      <c r="U884" s="195"/>
      <c r="V884" s="195"/>
      <c r="W884" s="195"/>
      <c r="X884" s="195"/>
      <c r="Y884" s="195"/>
      <c r="Z884" s="195"/>
      <c r="AA884" s="195"/>
      <c r="AB884" s="316"/>
      <c r="AC884" s="316"/>
      <c r="AD884" s="195"/>
      <c r="AE884" s="195"/>
      <c r="AF884" s="195"/>
      <c r="AG884" s="195"/>
    </row>
    <row r="885" spans="1:33">
      <c r="A885" s="195" t="s">
        <v>901</v>
      </c>
      <c r="B885" s="195"/>
      <c r="C885" s="195"/>
      <c r="D885" s="195"/>
      <c r="E885" s="195"/>
      <c r="F885" s="195"/>
      <c r="G885" s="195"/>
      <c r="H885" s="195"/>
      <c r="I885" s="195"/>
      <c r="J885" s="195"/>
      <c r="K885" s="195"/>
      <c r="L885" s="195"/>
      <c r="M885" s="195"/>
      <c r="N885" s="195"/>
      <c r="O885" s="195"/>
      <c r="P885" s="195"/>
      <c r="Q885" s="316"/>
      <c r="R885" s="195"/>
      <c r="S885" s="316"/>
      <c r="T885" s="195" t="s">
        <v>889</v>
      </c>
      <c r="U885" s="195"/>
      <c r="V885" s="195"/>
      <c r="W885" s="195"/>
      <c r="X885" s="195"/>
      <c r="Y885" s="195"/>
      <c r="Z885" s="195"/>
      <c r="AA885" s="195"/>
      <c r="AB885" s="316"/>
      <c r="AC885" s="316"/>
      <c r="AD885" s="195"/>
      <c r="AE885" s="195"/>
      <c r="AF885" s="195"/>
      <c r="AG885" s="195"/>
    </row>
    <row r="886" spans="1:33">
      <c r="A886" s="195" t="s">
        <v>901</v>
      </c>
      <c r="B886" s="195"/>
      <c r="C886" s="195"/>
      <c r="D886" s="195"/>
      <c r="E886" s="195"/>
      <c r="F886" s="195"/>
      <c r="G886" s="195"/>
      <c r="H886" s="195"/>
      <c r="I886" s="195"/>
      <c r="J886" s="195"/>
      <c r="K886" s="195"/>
      <c r="L886" s="195"/>
      <c r="M886" s="195"/>
      <c r="N886" s="195"/>
      <c r="O886" s="195"/>
      <c r="P886" s="195"/>
      <c r="Q886" s="316"/>
      <c r="R886" s="195"/>
      <c r="S886" s="316"/>
      <c r="T886" s="195" t="s">
        <v>889</v>
      </c>
      <c r="U886" s="195"/>
      <c r="V886" s="195"/>
      <c r="W886" s="195"/>
      <c r="X886" s="195"/>
      <c r="Y886" s="195"/>
      <c r="Z886" s="195"/>
      <c r="AA886" s="195"/>
      <c r="AB886" s="316"/>
      <c r="AC886" s="316"/>
      <c r="AD886" s="195"/>
      <c r="AE886" s="195"/>
      <c r="AF886" s="195"/>
      <c r="AG886" s="195"/>
    </row>
    <row r="887" spans="1:33">
      <c r="A887" s="195" t="s">
        <v>901</v>
      </c>
      <c r="B887" s="195"/>
      <c r="C887" s="195"/>
      <c r="D887" s="195"/>
      <c r="E887" s="195"/>
      <c r="F887" s="195"/>
      <c r="G887" s="195"/>
      <c r="H887" s="195"/>
      <c r="I887" s="195"/>
      <c r="J887" s="195"/>
      <c r="K887" s="195"/>
      <c r="L887" s="195"/>
      <c r="M887" s="195"/>
      <c r="N887" s="195"/>
      <c r="O887" s="195"/>
      <c r="P887" s="195"/>
      <c r="Q887" s="316"/>
      <c r="R887" s="195"/>
      <c r="S887" s="316"/>
      <c r="T887" s="195" t="s">
        <v>889</v>
      </c>
      <c r="U887" s="195"/>
      <c r="V887" s="195"/>
      <c r="W887" s="195"/>
      <c r="X887" s="195"/>
      <c r="Y887" s="195"/>
      <c r="Z887" s="195"/>
      <c r="AA887" s="195"/>
      <c r="AB887" s="316"/>
      <c r="AC887" s="316"/>
      <c r="AD887" s="195"/>
      <c r="AE887" s="195"/>
      <c r="AF887" s="195"/>
      <c r="AG887" s="195"/>
    </row>
    <row r="888" spans="1:33">
      <c r="A888" s="195" t="s">
        <v>901</v>
      </c>
      <c r="B888" s="195"/>
      <c r="C888" s="195"/>
      <c r="D888" s="195"/>
      <c r="E888" s="195"/>
      <c r="F888" s="195"/>
      <c r="G888" s="195"/>
      <c r="H888" s="195"/>
      <c r="I888" s="195"/>
      <c r="J888" s="195"/>
      <c r="K888" s="195"/>
      <c r="L888" s="195"/>
      <c r="M888" s="195"/>
      <c r="N888" s="195"/>
      <c r="O888" s="195"/>
      <c r="P888" s="195"/>
      <c r="Q888" s="316"/>
      <c r="R888" s="195"/>
      <c r="S888" s="316"/>
      <c r="T888" s="195" t="s">
        <v>889</v>
      </c>
      <c r="U888" s="195"/>
      <c r="V888" s="195"/>
      <c r="W888" s="195"/>
      <c r="X888" s="195"/>
      <c r="Y888" s="195"/>
      <c r="Z888" s="195"/>
      <c r="AA888" s="195"/>
      <c r="AB888" s="316"/>
      <c r="AC888" s="316"/>
      <c r="AD888" s="195"/>
      <c r="AE888" s="195"/>
      <c r="AF888" s="195"/>
      <c r="AG888" s="195"/>
    </row>
    <row r="889" spans="1:33">
      <c r="A889" s="195" t="s">
        <v>901</v>
      </c>
      <c r="B889" s="195"/>
      <c r="C889" s="195"/>
      <c r="D889" s="195"/>
      <c r="E889" s="195"/>
      <c r="F889" s="195"/>
      <c r="G889" s="195"/>
      <c r="H889" s="195"/>
      <c r="I889" s="195"/>
      <c r="J889" s="195"/>
      <c r="K889" s="195"/>
      <c r="L889" s="195"/>
      <c r="M889" s="195"/>
      <c r="N889" s="195"/>
      <c r="O889" s="195"/>
      <c r="P889" s="195"/>
      <c r="Q889" s="316"/>
      <c r="R889" s="195"/>
      <c r="S889" s="316"/>
      <c r="T889" s="195" t="s">
        <v>889</v>
      </c>
      <c r="U889" s="195"/>
      <c r="V889" s="195"/>
      <c r="W889" s="195"/>
      <c r="X889" s="195"/>
      <c r="Y889" s="195"/>
      <c r="Z889" s="195"/>
      <c r="AA889" s="195"/>
      <c r="AB889" s="316"/>
      <c r="AC889" s="316"/>
      <c r="AD889" s="195"/>
      <c r="AE889" s="195"/>
      <c r="AF889" s="195"/>
      <c r="AG889" s="195"/>
    </row>
    <row r="890" spans="1:33">
      <c r="A890" s="195" t="s">
        <v>901</v>
      </c>
      <c r="B890" s="195"/>
      <c r="C890" s="195"/>
      <c r="D890" s="195"/>
      <c r="E890" s="195"/>
      <c r="F890" s="195"/>
      <c r="G890" s="195"/>
      <c r="H890" s="195"/>
      <c r="I890" s="195"/>
      <c r="J890" s="195"/>
      <c r="K890" s="195"/>
      <c r="L890" s="195"/>
      <c r="M890" s="195"/>
      <c r="N890" s="195"/>
      <c r="O890" s="195"/>
      <c r="P890" s="195"/>
      <c r="Q890" s="316"/>
      <c r="R890" s="195"/>
      <c r="S890" s="316"/>
      <c r="T890" s="195" t="s">
        <v>889</v>
      </c>
      <c r="U890" s="195"/>
      <c r="V890" s="195"/>
      <c r="W890" s="195"/>
      <c r="X890" s="195"/>
      <c r="Y890" s="195"/>
      <c r="Z890" s="195"/>
      <c r="AA890" s="195"/>
      <c r="AB890" s="316"/>
      <c r="AC890" s="316"/>
      <c r="AD890" s="195"/>
      <c r="AE890" s="195"/>
      <c r="AF890" s="195"/>
      <c r="AG890" s="195"/>
    </row>
    <row r="891" spans="1:33">
      <c r="A891" s="195" t="s">
        <v>901</v>
      </c>
      <c r="B891" s="195"/>
      <c r="C891" s="195"/>
      <c r="D891" s="195"/>
      <c r="E891" s="195"/>
      <c r="F891" s="195"/>
      <c r="G891" s="195"/>
      <c r="H891" s="195"/>
      <c r="I891" s="195"/>
      <c r="J891" s="195"/>
      <c r="K891" s="195"/>
      <c r="L891" s="195"/>
      <c r="M891" s="195"/>
      <c r="N891" s="195"/>
      <c r="O891" s="195"/>
      <c r="P891" s="195"/>
      <c r="Q891" s="316"/>
      <c r="R891" s="195"/>
      <c r="S891" s="316"/>
      <c r="T891" s="195" t="s">
        <v>889</v>
      </c>
      <c r="U891" s="195"/>
      <c r="V891" s="195"/>
      <c r="W891" s="195"/>
      <c r="X891" s="195"/>
      <c r="Y891" s="195"/>
      <c r="Z891" s="195"/>
      <c r="AA891" s="195"/>
      <c r="AB891" s="316"/>
      <c r="AC891" s="316"/>
      <c r="AD891" s="195"/>
      <c r="AE891" s="195"/>
      <c r="AF891" s="195"/>
      <c r="AG891" s="195"/>
    </row>
    <row r="892" spans="1:33">
      <c r="A892" s="195" t="s">
        <v>901</v>
      </c>
      <c r="B892" s="195"/>
      <c r="C892" s="195"/>
      <c r="D892" s="195"/>
      <c r="E892" s="195"/>
      <c r="F892" s="195"/>
      <c r="G892" s="195"/>
      <c r="H892" s="195"/>
      <c r="I892" s="195"/>
      <c r="J892" s="195"/>
      <c r="K892" s="195"/>
      <c r="L892" s="195"/>
      <c r="M892" s="195"/>
      <c r="N892" s="195"/>
      <c r="O892" s="195"/>
      <c r="P892" s="195"/>
      <c r="Q892" s="316"/>
      <c r="R892" s="195"/>
      <c r="S892" s="316"/>
      <c r="T892" s="195" t="s">
        <v>889</v>
      </c>
      <c r="U892" s="195"/>
      <c r="V892" s="195"/>
      <c r="W892" s="195"/>
      <c r="X892" s="195"/>
      <c r="Y892" s="195"/>
      <c r="Z892" s="195"/>
      <c r="AA892" s="195"/>
      <c r="AB892" s="316"/>
      <c r="AC892" s="316"/>
      <c r="AD892" s="195"/>
      <c r="AE892" s="195"/>
      <c r="AF892" s="195"/>
      <c r="AG892" s="195"/>
    </row>
    <row r="893" spans="1:33">
      <c r="A893" s="195" t="s">
        <v>901</v>
      </c>
      <c r="B893" s="195"/>
      <c r="C893" s="195"/>
      <c r="D893" s="195"/>
      <c r="E893" s="195"/>
      <c r="F893" s="195"/>
      <c r="G893" s="195"/>
      <c r="H893" s="195"/>
      <c r="I893" s="195"/>
      <c r="J893" s="195"/>
      <c r="K893" s="195"/>
      <c r="L893" s="195"/>
      <c r="M893" s="195"/>
      <c r="N893" s="195"/>
      <c r="O893" s="195"/>
      <c r="P893" s="195"/>
      <c r="Q893" s="316"/>
      <c r="R893" s="195"/>
      <c r="S893" s="316"/>
      <c r="T893" s="195" t="s">
        <v>889</v>
      </c>
      <c r="U893" s="195"/>
      <c r="V893" s="195"/>
      <c r="W893" s="195"/>
      <c r="X893" s="195"/>
      <c r="Y893" s="195"/>
      <c r="Z893" s="195"/>
      <c r="AA893" s="195"/>
      <c r="AB893" s="316"/>
      <c r="AC893" s="316"/>
      <c r="AD893" s="195"/>
      <c r="AE893" s="195"/>
      <c r="AF893" s="195"/>
      <c r="AG893" s="195"/>
    </row>
    <row r="894" spans="1:33">
      <c r="A894" s="195" t="s">
        <v>901</v>
      </c>
      <c r="B894" s="195"/>
      <c r="C894" s="195"/>
      <c r="D894" s="195"/>
      <c r="E894" s="195"/>
      <c r="F894" s="195"/>
      <c r="G894" s="195"/>
      <c r="H894" s="195"/>
      <c r="I894" s="195"/>
      <c r="J894" s="195"/>
      <c r="K894" s="195"/>
      <c r="L894" s="195"/>
      <c r="M894" s="195"/>
      <c r="N894" s="195"/>
      <c r="O894" s="195"/>
      <c r="P894" s="195"/>
      <c r="Q894" s="316"/>
      <c r="R894" s="195"/>
      <c r="S894" s="316"/>
      <c r="T894" s="195" t="s">
        <v>889</v>
      </c>
      <c r="U894" s="195"/>
      <c r="V894" s="195"/>
      <c r="W894" s="195"/>
      <c r="X894" s="195"/>
      <c r="Y894" s="195"/>
      <c r="Z894" s="195"/>
      <c r="AA894" s="195"/>
      <c r="AB894" s="316"/>
      <c r="AC894" s="316"/>
      <c r="AD894" s="195"/>
      <c r="AE894" s="195"/>
      <c r="AF894" s="195"/>
      <c r="AG894" s="195"/>
    </row>
    <row r="895" spans="1:33">
      <c r="A895" s="195" t="s">
        <v>901</v>
      </c>
      <c r="B895" s="195"/>
      <c r="C895" s="195"/>
      <c r="D895" s="195"/>
      <c r="E895" s="195"/>
      <c r="F895" s="195"/>
      <c r="G895" s="195"/>
      <c r="H895" s="195"/>
      <c r="I895" s="195"/>
      <c r="J895" s="195"/>
      <c r="K895" s="195"/>
      <c r="L895" s="195"/>
      <c r="M895" s="195"/>
      <c r="N895" s="195"/>
      <c r="O895" s="195"/>
      <c r="P895" s="195"/>
      <c r="Q895" s="316"/>
      <c r="R895" s="195"/>
      <c r="S895" s="316"/>
      <c r="T895" s="195" t="s">
        <v>889</v>
      </c>
      <c r="U895" s="195"/>
      <c r="V895" s="195"/>
      <c r="W895" s="195"/>
      <c r="X895" s="195"/>
      <c r="Y895" s="195"/>
      <c r="Z895" s="195"/>
      <c r="AA895" s="195"/>
      <c r="AB895" s="316"/>
      <c r="AC895" s="316"/>
      <c r="AD895" s="195"/>
      <c r="AE895" s="195"/>
      <c r="AF895" s="195"/>
      <c r="AG895" s="195"/>
    </row>
    <row r="896" spans="1:33">
      <c r="A896" s="195" t="s">
        <v>901</v>
      </c>
      <c r="B896" s="195"/>
      <c r="C896" s="195"/>
      <c r="D896" s="195"/>
      <c r="E896" s="195"/>
      <c r="F896" s="195"/>
      <c r="G896" s="195"/>
      <c r="H896" s="195"/>
      <c r="I896" s="195"/>
      <c r="J896" s="195"/>
      <c r="K896" s="195"/>
      <c r="L896" s="195"/>
      <c r="M896" s="195"/>
      <c r="N896" s="195"/>
      <c r="O896" s="195"/>
      <c r="P896" s="195"/>
      <c r="Q896" s="316"/>
      <c r="R896" s="195"/>
      <c r="S896" s="316"/>
      <c r="T896" s="195" t="s">
        <v>889</v>
      </c>
      <c r="U896" s="195"/>
      <c r="V896" s="195"/>
      <c r="W896" s="195"/>
      <c r="X896" s="195"/>
      <c r="Y896" s="195"/>
      <c r="Z896" s="195"/>
      <c r="AA896" s="195"/>
      <c r="AB896" s="316"/>
      <c r="AC896" s="316"/>
      <c r="AD896" s="195"/>
      <c r="AE896" s="195"/>
      <c r="AF896" s="195"/>
      <c r="AG896" s="195"/>
    </row>
    <row r="897" spans="1:33">
      <c r="A897" s="195" t="s">
        <v>901</v>
      </c>
      <c r="B897" s="195"/>
      <c r="C897" s="195"/>
      <c r="D897" s="195"/>
      <c r="E897" s="195"/>
      <c r="F897" s="195"/>
      <c r="G897" s="195"/>
      <c r="H897" s="195"/>
      <c r="I897" s="195"/>
      <c r="J897" s="195"/>
      <c r="K897" s="195"/>
      <c r="L897" s="195"/>
      <c r="M897" s="195"/>
      <c r="N897" s="195"/>
      <c r="O897" s="195"/>
      <c r="P897" s="195"/>
      <c r="Q897" s="316"/>
      <c r="R897" s="195"/>
      <c r="S897" s="316"/>
      <c r="T897" s="195" t="s">
        <v>889</v>
      </c>
      <c r="U897" s="195"/>
      <c r="V897" s="195"/>
      <c r="W897" s="195"/>
      <c r="X897" s="195"/>
      <c r="Y897" s="195"/>
      <c r="Z897" s="195"/>
      <c r="AA897" s="195"/>
      <c r="AB897" s="316"/>
      <c r="AC897" s="316"/>
      <c r="AD897" s="195"/>
      <c r="AE897" s="195"/>
      <c r="AF897" s="195"/>
      <c r="AG897" s="195"/>
    </row>
    <row r="898" spans="1:33">
      <c r="A898" s="195" t="s">
        <v>901</v>
      </c>
      <c r="B898" s="195"/>
      <c r="C898" s="195"/>
      <c r="D898" s="195"/>
      <c r="E898" s="195"/>
      <c r="F898" s="195"/>
      <c r="G898" s="195"/>
      <c r="H898" s="195"/>
      <c r="I898" s="195"/>
      <c r="J898" s="195"/>
      <c r="K898" s="195"/>
      <c r="L898" s="195"/>
      <c r="M898" s="195"/>
      <c r="N898" s="195"/>
      <c r="O898" s="195"/>
      <c r="P898" s="195"/>
      <c r="Q898" s="316"/>
      <c r="R898" s="195"/>
      <c r="S898" s="316"/>
      <c r="T898" s="195" t="s">
        <v>889</v>
      </c>
      <c r="U898" s="195"/>
      <c r="V898" s="195"/>
      <c r="W898" s="195"/>
      <c r="X898" s="195"/>
      <c r="Y898" s="195"/>
      <c r="Z898" s="195"/>
      <c r="AA898" s="195"/>
      <c r="AB898" s="316"/>
      <c r="AC898" s="316"/>
      <c r="AD898" s="195"/>
      <c r="AE898" s="195"/>
      <c r="AF898" s="195"/>
      <c r="AG898" s="195"/>
    </row>
    <row r="899" spans="1:33">
      <c r="A899" s="195" t="s">
        <v>901</v>
      </c>
      <c r="B899" s="195"/>
      <c r="C899" s="195"/>
      <c r="D899" s="195"/>
      <c r="E899" s="195"/>
      <c r="F899" s="195"/>
      <c r="G899" s="195"/>
      <c r="H899" s="195"/>
      <c r="I899" s="195"/>
      <c r="J899" s="195"/>
      <c r="K899" s="195"/>
      <c r="L899" s="195"/>
      <c r="M899" s="195"/>
      <c r="N899" s="195"/>
      <c r="O899" s="195"/>
      <c r="P899" s="195"/>
      <c r="Q899" s="316"/>
      <c r="R899" s="195"/>
      <c r="S899" s="316"/>
      <c r="T899" s="195" t="s">
        <v>889</v>
      </c>
      <c r="U899" s="195"/>
      <c r="V899" s="195"/>
      <c r="W899" s="195"/>
      <c r="X899" s="195"/>
      <c r="Y899" s="195"/>
      <c r="Z899" s="195"/>
      <c r="AA899" s="195"/>
      <c r="AB899" s="316"/>
      <c r="AC899" s="316"/>
      <c r="AD899" s="195"/>
      <c r="AE899" s="195"/>
      <c r="AF899" s="195"/>
      <c r="AG899" s="195"/>
    </row>
    <row r="900" spans="1:33">
      <c r="A900" s="195" t="s">
        <v>901</v>
      </c>
      <c r="B900" s="195"/>
      <c r="C900" s="195"/>
      <c r="D900" s="195"/>
      <c r="E900" s="195"/>
      <c r="F900" s="195"/>
      <c r="G900" s="195"/>
      <c r="H900" s="195"/>
      <c r="I900" s="195"/>
      <c r="J900" s="195"/>
      <c r="K900" s="195"/>
      <c r="L900" s="195"/>
      <c r="M900" s="195"/>
      <c r="N900" s="195"/>
      <c r="O900" s="195"/>
      <c r="P900" s="195"/>
      <c r="Q900" s="316"/>
      <c r="R900" s="195"/>
      <c r="S900" s="316"/>
      <c r="T900" s="195" t="s">
        <v>889</v>
      </c>
      <c r="U900" s="195"/>
      <c r="V900" s="195"/>
      <c r="W900" s="195"/>
      <c r="X900" s="195"/>
      <c r="Y900" s="195"/>
      <c r="Z900" s="195"/>
      <c r="AA900" s="195"/>
      <c r="AB900" s="316"/>
      <c r="AC900" s="316"/>
      <c r="AD900" s="195"/>
      <c r="AE900" s="195"/>
      <c r="AF900" s="195"/>
      <c r="AG900" s="195"/>
    </row>
    <row r="901" spans="1:33">
      <c r="A901" s="195" t="s">
        <v>901</v>
      </c>
      <c r="B901" s="195"/>
      <c r="C901" s="195"/>
      <c r="D901" s="195"/>
      <c r="E901" s="195"/>
      <c r="F901" s="195"/>
      <c r="G901" s="195"/>
      <c r="H901" s="195"/>
      <c r="I901" s="195"/>
      <c r="J901" s="195"/>
      <c r="K901" s="195"/>
      <c r="L901" s="195"/>
      <c r="M901" s="195"/>
      <c r="N901" s="195"/>
      <c r="O901" s="195"/>
      <c r="P901" s="195"/>
      <c r="Q901" s="316"/>
      <c r="R901" s="195"/>
      <c r="S901" s="316"/>
      <c r="T901" s="195" t="s">
        <v>889</v>
      </c>
      <c r="U901" s="195"/>
      <c r="V901" s="195"/>
      <c r="W901" s="195"/>
      <c r="X901" s="195"/>
      <c r="Y901" s="195"/>
      <c r="Z901" s="195"/>
      <c r="AA901" s="195"/>
      <c r="AB901" s="316"/>
      <c r="AC901" s="316"/>
      <c r="AD901" s="195"/>
      <c r="AE901" s="195"/>
      <c r="AF901" s="195"/>
      <c r="AG901" s="195"/>
    </row>
    <row r="902" spans="1:33">
      <c r="A902" s="195" t="s">
        <v>901</v>
      </c>
      <c r="B902" s="195"/>
      <c r="C902" s="195"/>
      <c r="D902" s="195"/>
      <c r="E902" s="195"/>
      <c r="F902" s="195"/>
      <c r="G902" s="195"/>
      <c r="H902" s="195"/>
      <c r="I902" s="195"/>
      <c r="J902" s="195"/>
      <c r="K902" s="195"/>
      <c r="L902" s="195"/>
      <c r="M902" s="195"/>
      <c r="N902" s="195"/>
      <c r="O902" s="195"/>
      <c r="P902" s="195"/>
      <c r="Q902" s="316"/>
      <c r="R902" s="195"/>
      <c r="S902" s="316"/>
      <c r="T902" s="195" t="s">
        <v>889</v>
      </c>
      <c r="U902" s="195"/>
      <c r="V902" s="195"/>
      <c r="W902" s="195"/>
      <c r="X902" s="195"/>
      <c r="Y902" s="195"/>
      <c r="Z902" s="195"/>
      <c r="AA902" s="195"/>
      <c r="AB902" s="316"/>
      <c r="AC902" s="316"/>
      <c r="AD902" s="195"/>
      <c r="AE902" s="195"/>
      <c r="AF902" s="195"/>
      <c r="AG902" s="195"/>
    </row>
    <row r="903" spans="1:33">
      <c r="A903" s="195" t="s">
        <v>901</v>
      </c>
      <c r="B903" s="195"/>
      <c r="C903" s="195"/>
      <c r="D903" s="195"/>
      <c r="E903" s="195"/>
      <c r="F903" s="195"/>
      <c r="G903" s="195"/>
      <c r="H903" s="195"/>
      <c r="I903" s="195"/>
      <c r="J903" s="195"/>
      <c r="K903" s="195"/>
      <c r="L903" s="195"/>
      <c r="M903" s="195"/>
      <c r="N903" s="195"/>
      <c r="O903" s="195"/>
      <c r="P903" s="195"/>
      <c r="Q903" s="316"/>
      <c r="R903" s="195"/>
      <c r="S903" s="316"/>
      <c r="T903" s="195" t="s">
        <v>889</v>
      </c>
      <c r="U903" s="195"/>
      <c r="V903" s="195"/>
      <c r="W903" s="195"/>
      <c r="X903" s="195"/>
      <c r="Y903" s="195"/>
      <c r="Z903" s="195"/>
      <c r="AA903" s="195"/>
      <c r="AB903" s="316"/>
      <c r="AC903" s="316"/>
      <c r="AD903" s="195"/>
      <c r="AE903" s="195"/>
      <c r="AF903" s="195"/>
      <c r="AG903" s="195"/>
    </row>
    <row r="904" spans="1:33">
      <c r="A904" s="195" t="s">
        <v>901</v>
      </c>
      <c r="B904" s="195"/>
      <c r="C904" s="195"/>
      <c r="D904" s="195"/>
      <c r="E904" s="195"/>
      <c r="F904" s="195"/>
      <c r="G904" s="195"/>
      <c r="H904" s="195"/>
      <c r="I904" s="195"/>
      <c r="J904" s="195"/>
      <c r="K904" s="195"/>
      <c r="L904" s="195"/>
      <c r="M904" s="195"/>
      <c r="N904" s="195"/>
      <c r="O904" s="195"/>
      <c r="P904" s="195"/>
      <c r="Q904" s="316"/>
      <c r="R904" s="195"/>
      <c r="S904" s="316"/>
      <c r="T904" s="195" t="s">
        <v>889</v>
      </c>
      <c r="U904" s="195"/>
      <c r="V904" s="195"/>
      <c r="W904" s="195"/>
      <c r="X904" s="195"/>
      <c r="Y904" s="195"/>
      <c r="Z904" s="195"/>
      <c r="AA904" s="195"/>
      <c r="AB904" s="316"/>
      <c r="AC904" s="316"/>
      <c r="AD904" s="195"/>
      <c r="AE904" s="195"/>
      <c r="AF904" s="195"/>
      <c r="AG904" s="195"/>
    </row>
    <row r="905" spans="1:33">
      <c r="A905" s="195" t="s">
        <v>901</v>
      </c>
      <c r="B905" s="195"/>
      <c r="C905" s="195"/>
      <c r="D905" s="195"/>
      <c r="E905" s="195"/>
      <c r="F905" s="195"/>
      <c r="G905" s="195"/>
      <c r="H905" s="195"/>
      <c r="I905" s="195"/>
      <c r="J905" s="195"/>
      <c r="K905" s="195"/>
      <c r="L905" s="195"/>
      <c r="M905" s="195"/>
      <c r="N905" s="195"/>
      <c r="O905" s="195"/>
      <c r="P905" s="195"/>
      <c r="Q905" s="316"/>
      <c r="R905" s="195"/>
      <c r="S905" s="316"/>
      <c r="T905" s="195" t="s">
        <v>889</v>
      </c>
      <c r="U905" s="195"/>
      <c r="V905" s="195"/>
      <c r="W905" s="195"/>
      <c r="X905" s="195"/>
      <c r="Y905" s="195"/>
      <c r="Z905" s="195"/>
      <c r="AA905" s="195"/>
      <c r="AB905" s="316"/>
      <c r="AC905" s="316"/>
      <c r="AD905" s="195"/>
      <c r="AE905" s="195"/>
      <c r="AF905" s="195"/>
      <c r="AG905" s="195"/>
    </row>
    <row r="906" spans="1:33">
      <c r="A906" s="195" t="s">
        <v>901</v>
      </c>
      <c r="B906" s="195"/>
      <c r="C906" s="195"/>
      <c r="D906" s="195"/>
      <c r="E906" s="195"/>
      <c r="F906" s="195"/>
      <c r="G906" s="195"/>
      <c r="H906" s="195"/>
      <c r="I906" s="195"/>
      <c r="J906" s="195"/>
      <c r="K906" s="195"/>
      <c r="L906" s="195"/>
      <c r="M906" s="195"/>
      <c r="N906" s="195"/>
      <c r="O906" s="195"/>
      <c r="P906" s="195"/>
      <c r="Q906" s="316"/>
      <c r="R906" s="195"/>
      <c r="S906" s="316"/>
      <c r="T906" s="195" t="s">
        <v>889</v>
      </c>
      <c r="U906" s="195"/>
      <c r="V906" s="195"/>
      <c r="W906" s="195"/>
      <c r="X906" s="195"/>
      <c r="Y906" s="195"/>
      <c r="Z906" s="195"/>
      <c r="AA906" s="195"/>
      <c r="AB906" s="316"/>
      <c r="AC906" s="316"/>
      <c r="AD906" s="195"/>
      <c r="AE906" s="195"/>
      <c r="AF906" s="195"/>
      <c r="AG906" s="195"/>
    </row>
    <row r="907" spans="1:33">
      <c r="A907" s="195" t="s">
        <v>901</v>
      </c>
      <c r="B907" s="195"/>
      <c r="C907" s="195"/>
      <c r="D907" s="195"/>
      <c r="E907" s="195"/>
      <c r="F907" s="195"/>
      <c r="G907" s="195"/>
      <c r="H907" s="195"/>
      <c r="I907" s="195"/>
      <c r="J907" s="195"/>
      <c r="K907" s="195"/>
      <c r="L907" s="195"/>
      <c r="M907" s="195"/>
      <c r="N907" s="195"/>
      <c r="O907" s="195"/>
      <c r="P907" s="195"/>
      <c r="Q907" s="316"/>
      <c r="R907" s="195"/>
      <c r="S907" s="316"/>
      <c r="T907" s="195" t="s">
        <v>889</v>
      </c>
      <c r="U907" s="195"/>
      <c r="V907" s="195"/>
      <c r="W907" s="195"/>
      <c r="X907" s="195"/>
      <c r="Y907" s="195"/>
      <c r="Z907" s="195"/>
      <c r="AA907" s="195"/>
      <c r="AB907" s="316"/>
      <c r="AC907" s="316"/>
      <c r="AD907" s="195"/>
      <c r="AE907" s="195"/>
      <c r="AF907" s="195"/>
      <c r="AG907" s="195"/>
    </row>
    <row r="908" spans="1:33">
      <c r="A908" s="195" t="s">
        <v>901</v>
      </c>
      <c r="B908" s="195"/>
      <c r="C908" s="195"/>
      <c r="D908" s="195"/>
      <c r="E908" s="195"/>
      <c r="F908" s="195"/>
      <c r="G908" s="195"/>
      <c r="H908" s="195"/>
      <c r="I908" s="195"/>
      <c r="J908" s="195"/>
      <c r="K908" s="195"/>
      <c r="L908" s="195"/>
      <c r="M908" s="195"/>
      <c r="N908" s="195"/>
      <c r="O908" s="195"/>
      <c r="P908" s="195"/>
      <c r="Q908" s="316"/>
      <c r="R908" s="195"/>
      <c r="S908" s="316"/>
      <c r="T908" s="195" t="s">
        <v>889</v>
      </c>
      <c r="U908" s="195"/>
      <c r="V908" s="195"/>
      <c r="W908" s="195"/>
      <c r="X908" s="195"/>
      <c r="Y908" s="195"/>
      <c r="Z908" s="195"/>
      <c r="AA908" s="195"/>
      <c r="AB908" s="316"/>
      <c r="AC908" s="316"/>
      <c r="AD908" s="195"/>
      <c r="AE908" s="195"/>
      <c r="AF908" s="195"/>
      <c r="AG908" s="195"/>
    </row>
    <row r="909" spans="1:33">
      <c r="A909" s="195" t="s">
        <v>901</v>
      </c>
      <c r="B909" s="195"/>
      <c r="C909" s="195"/>
      <c r="D909" s="195"/>
      <c r="E909" s="195"/>
      <c r="F909" s="195"/>
      <c r="G909" s="195"/>
      <c r="H909" s="195"/>
      <c r="I909" s="195"/>
      <c r="J909" s="195"/>
      <c r="K909" s="195"/>
      <c r="L909" s="195"/>
      <c r="M909" s="195"/>
      <c r="N909" s="195"/>
      <c r="O909" s="195"/>
      <c r="P909" s="195"/>
      <c r="Q909" s="316"/>
      <c r="R909" s="195"/>
      <c r="S909" s="316"/>
      <c r="T909" s="195" t="s">
        <v>889</v>
      </c>
      <c r="U909" s="195"/>
      <c r="V909" s="195"/>
      <c r="W909" s="195"/>
      <c r="X909" s="195"/>
      <c r="Y909" s="195"/>
      <c r="Z909" s="195"/>
      <c r="AA909" s="195"/>
      <c r="AB909" s="316"/>
      <c r="AC909" s="316"/>
      <c r="AD909" s="195"/>
      <c r="AE909" s="195"/>
      <c r="AF909" s="195"/>
      <c r="AG909" s="195"/>
    </row>
    <row r="910" spans="1:33">
      <c r="A910" s="195" t="s">
        <v>901</v>
      </c>
      <c r="B910" s="195"/>
      <c r="C910" s="195"/>
      <c r="D910" s="195"/>
      <c r="E910" s="195"/>
      <c r="F910" s="195"/>
      <c r="G910" s="195"/>
      <c r="H910" s="195"/>
      <c r="I910" s="195"/>
      <c r="J910" s="195"/>
      <c r="K910" s="195"/>
      <c r="L910" s="195"/>
      <c r="M910" s="195"/>
      <c r="N910" s="195"/>
      <c r="O910" s="195"/>
      <c r="P910" s="195"/>
      <c r="Q910" s="316"/>
      <c r="R910" s="195"/>
      <c r="S910" s="316"/>
      <c r="T910" s="195" t="s">
        <v>889</v>
      </c>
      <c r="U910" s="195"/>
      <c r="V910" s="195"/>
      <c r="W910" s="195"/>
      <c r="X910" s="195"/>
      <c r="Y910" s="195"/>
      <c r="Z910" s="195"/>
      <c r="AA910" s="195"/>
      <c r="AB910" s="316"/>
      <c r="AC910" s="316"/>
      <c r="AD910" s="195"/>
      <c r="AE910" s="195"/>
      <c r="AF910" s="195"/>
      <c r="AG910" s="195"/>
    </row>
    <row r="911" spans="1:33">
      <c r="A911" s="195" t="s">
        <v>901</v>
      </c>
      <c r="B911" s="195"/>
      <c r="C911" s="195"/>
      <c r="D911" s="195"/>
      <c r="E911" s="195"/>
      <c r="F911" s="195"/>
      <c r="G911" s="195"/>
      <c r="H911" s="195"/>
      <c r="I911" s="195"/>
      <c r="J911" s="195"/>
      <c r="K911" s="195"/>
      <c r="L911" s="195"/>
      <c r="M911" s="195"/>
      <c r="N911" s="195"/>
      <c r="O911" s="195"/>
      <c r="P911" s="195"/>
      <c r="Q911" s="316"/>
      <c r="R911" s="195"/>
      <c r="S911" s="316"/>
      <c r="T911" s="195" t="s">
        <v>889</v>
      </c>
      <c r="U911" s="195"/>
      <c r="V911" s="195"/>
      <c r="W911" s="195"/>
      <c r="X911" s="195"/>
      <c r="Y911" s="195"/>
      <c r="Z911" s="195"/>
      <c r="AA911" s="195"/>
      <c r="AB911" s="316"/>
      <c r="AC911" s="316"/>
      <c r="AD911" s="195"/>
      <c r="AE911" s="195"/>
      <c r="AF911" s="195"/>
      <c r="AG911" s="195"/>
    </row>
    <row r="912" spans="1:33">
      <c r="A912" s="195" t="s">
        <v>901</v>
      </c>
      <c r="B912" s="195"/>
      <c r="C912" s="195"/>
      <c r="D912" s="195"/>
      <c r="E912" s="195"/>
      <c r="F912" s="195"/>
      <c r="G912" s="195"/>
      <c r="H912" s="195"/>
      <c r="I912" s="195"/>
      <c r="J912" s="195"/>
      <c r="K912" s="195"/>
      <c r="L912" s="195"/>
      <c r="M912" s="195"/>
      <c r="N912" s="195"/>
      <c r="O912" s="195"/>
      <c r="P912" s="195"/>
      <c r="Q912" s="316"/>
      <c r="R912" s="195"/>
      <c r="S912" s="316"/>
      <c r="T912" s="195" t="s">
        <v>889</v>
      </c>
      <c r="U912" s="195"/>
      <c r="V912" s="195"/>
      <c r="W912" s="195"/>
      <c r="X912" s="195"/>
      <c r="Y912" s="195"/>
      <c r="Z912" s="195"/>
      <c r="AA912" s="195"/>
      <c r="AB912" s="316"/>
      <c r="AC912" s="316"/>
      <c r="AD912" s="195"/>
      <c r="AE912" s="195"/>
      <c r="AF912" s="195"/>
      <c r="AG912" s="195"/>
    </row>
    <row r="913" spans="1:33">
      <c r="A913" s="195" t="s">
        <v>901</v>
      </c>
      <c r="B913" s="195"/>
      <c r="C913" s="195"/>
      <c r="D913" s="195"/>
      <c r="E913" s="195"/>
      <c r="F913" s="195"/>
      <c r="G913" s="195"/>
      <c r="H913" s="195"/>
      <c r="I913" s="195"/>
      <c r="J913" s="195"/>
      <c r="K913" s="195"/>
      <c r="L913" s="195"/>
      <c r="M913" s="195"/>
      <c r="N913" s="195"/>
      <c r="O913" s="195"/>
      <c r="P913" s="195"/>
      <c r="Q913" s="316"/>
      <c r="R913" s="195"/>
      <c r="S913" s="316"/>
      <c r="T913" s="195" t="s">
        <v>889</v>
      </c>
      <c r="U913" s="195"/>
      <c r="V913" s="195"/>
      <c r="W913" s="195"/>
      <c r="X913" s="195"/>
      <c r="Y913" s="195"/>
      <c r="Z913" s="195"/>
      <c r="AA913" s="195"/>
      <c r="AB913" s="316"/>
      <c r="AC913" s="316"/>
      <c r="AD913" s="195"/>
      <c r="AE913" s="195"/>
      <c r="AF913" s="195"/>
      <c r="AG913" s="195"/>
    </row>
    <row r="914" spans="1:33">
      <c r="A914" s="195" t="s">
        <v>901</v>
      </c>
      <c r="B914" s="195"/>
      <c r="C914" s="195"/>
      <c r="D914" s="195"/>
      <c r="E914" s="195"/>
      <c r="F914" s="195"/>
      <c r="G914" s="195"/>
      <c r="H914" s="195"/>
      <c r="I914" s="195"/>
      <c r="J914" s="195"/>
      <c r="K914" s="195"/>
      <c r="L914" s="195"/>
      <c r="M914" s="195"/>
      <c r="N914" s="195"/>
      <c r="O914" s="195"/>
      <c r="P914" s="195"/>
      <c r="Q914" s="316"/>
      <c r="R914" s="195"/>
      <c r="S914" s="316"/>
      <c r="T914" s="195" t="s">
        <v>889</v>
      </c>
      <c r="U914" s="195"/>
      <c r="V914" s="195"/>
      <c r="W914" s="195"/>
      <c r="X914" s="195"/>
      <c r="Y914" s="195"/>
      <c r="Z914" s="195"/>
      <c r="AA914" s="195"/>
      <c r="AB914" s="316"/>
      <c r="AC914" s="316"/>
      <c r="AD914" s="195"/>
      <c r="AE914" s="195"/>
      <c r="AF914" s="195"/>
      <c r="AG914" s="195"/>
    </row>
    <row r="915" spans="1:33">
      <c r="A915" s="195" t="s">
        <v>901</v>
      </c>
      <c r="B915" s="195"/>
      <c r="C915" s="195"/>
      <c r="D915" s="195"/>
      <c r="E915" s="195"/>
      <c r="F915" s="195"/>
      <c r="G915" s="195"/>
      <c r="H915" s="195"/>
      <c r="I915" s="195"/>
      <c r="J915" s="195"/>
      <c r="K915" s="195"/>
      <c r="L915" s="195"/>
      <c r="M915" s="195"/>
      <c r="N915" s="195"/>
      <c r="O915" s="195"/>
      <c r="P915" s="195"/>
      <c r="Q915" s="316"/>
      <c r="R915" s="195"/>
      <c r="S915" s="316"/>
      <c r="T915" s="195" t="s">
        <v>889</v>
      </c>
      <c r="U915" s="195"/>
      <c r="V915" s="195"/>
      <c r="W915" s="195"/>
      <c r="X915" s="195"/>
      <c r="Y915" s="195"/>
      <c r="Z915" s="195"/>
      <c r="AA915" s="195"/>
      <c r="AB915" s="316"/>
      <c r="AC915" s="316"/>
      <c r="AD915" s="195"/>
      <c r="AE915" s="195"/>
      <c r="AF915" s="195"/>
      <c r="AG915" s="195"/>
    </row>
    <row r="916" spans="1:33">
      <c r="A916" s="195" t="s">
        <v>901</v>
      </c>
      <c r="B916" s="195"/>
      <c r="C916" s="195"/>
      <c r="D916" s="195"/>
      <c r="E916" s="195"/>
      <c r="F916" s="195"/>
      <c r="G916" s="195"/>
      <c r="H916" s="195"/>
      <c r="I916" s="195"/>
      <c r="J916" s="195"/>
      <c r="K916" s="195"/>
      <c r="L916" s="195"/>
      <c r="M916" s="195"/>
      <c r="N916" s="195"/>
      <c r="O916" s="195"/>
      <c r="P916" s="195"/>
      <c r="Q916" s="316"/>
      <c r="R916" s="195"/>
      <c r="S916" s="316"/>
      <c r="T916" s="195" t="s">
        <v>889</v>
      </c>
      <c r="U916" s="195"/>
      <c r="V916" s="195"/>
      <c r="W916" s="195"/>
      <c r="X916" s="195"/>
      <c r="Y916" s="195"/>
      <c r="Z916" s="195"/>
      <c r="AA916" s="195"/>
      <c r="AB916" s="316"/>
      <c r="AC916" s="316"/>
      <c r="AD916" s="195"/>
      <c r="AE916" s="195"/>
      <c r="AF916" s="195"/>
      <c r="AG916" s="195"/>
    </row>
    <row r="917" spans="1:33">
      <c r="A917" s="195" t="s">
        <v>901</v>
      </c>
      <c r="B917" s="195"/>
      <c r="C917" s="195"/>
      <c r="D917" s="195"/>
      <c r="E917" s="195"/>
      <c r="F917" s="195"/>
      <c r="G917" s="195"/>
      <c r="H917" s="195"/>
      <c r="I917" s="195"/>
      <c r="J917" s="195"/>
      <c r="K917" s="195"/>
      <c r="L917" s="195"/>
      <c r="M917" s="195"/>
      <c r="N917" s="195"/>
      <c r="O917" s="195"/>
      <c r="P917" s="195"/>
      <c r="Q917" s="316"/>
      <c r="R917" s="195"/>
      <c r="S917" s="316"/>
      <c r="T917" s="195" t="s">
        <v>889</v>
      </c>
      <c r="U917" s="195"/>
      <c r="V917" s="195"/>
      <c r="W917" s="195"/>
      <c r="X917" s="195"/>
      <c r="Y917" s="195"/>
      <c r="Z917" s="195"/>
      <c r="AA917" s="195"/>
      <c r="AB917" s="316"/>
      <c r="AC917" s="316"/>
      <c r="AD917" s="195"/>
      <c r="AE917" s="195"/>
      <c r="AF917" s="195"/>
      <c r="AG917" s="195"/>
    </row>
    <row r="918" spans="1:33">
      <c r="A918" s="195" t="s">
        <v>901</v>
      </c>
      <c r="B918" s="195"/>
      <c r="C918" s="195"/>
      <c r="D918" s="195"/>
      <c r="E918" s="195"/>
      <c r="F918" s="195"/>
      <c r="G918" s="195"/>
      <c r="H918" s="195"/>
      <c r="I918" s="195"/>
      <c r="J918" s="195"/>
      <c r="K918" s="195"/>
      <c r="L918" s="195"/>
      <c r="M918" s="195"/>
      <c r="N918" s="195"/>
      <c r="O918" s="195"/>
      <c r="P918" s="195"/>
      <c r="Q918" s="316"/>
      <c r="R918" s="195"/>
      <c r="S918" s="316"/>
      <c r="T918" s="195" t="s">
        <v>889</v>
      </c>
      <c r="U918" s="195"/>
      <c r="V918" s="195"/>
      <c r="W918" s="195"/>
      <c r="X918" s="195"/>
      <c r="Y918" s="195"/>
      <c r="Z918" s="195"/>
      <c r="AA918" s="195"/>
      <c r="AB918" s="316"/>
      <c r="AC918" s="316"/>
      <c r="AD918" s="195"/>
      <c r="AE918" s="195"/>
      <c r="AF918" s="195"/>
      <c r="AG918" s="195"/>
    </row>
    <row r="919" spans="1:33">
      <c r="A919" s="195" t="s">
        <v>901</v>
      </c>
      <c r="B919" s="195"/>
      <c r="C919" s="195"/>
      <c r="D919" s="195"/>
      <c r="E919" s="195"/>
      <c r="F919" s="195"/>
      <c r="G919" s="195"/>
      <c r="H919" s="195"/>
      <c r="I919" s="195"/>
      <c r="J919" s="195"/>
      <c r="K919" s="195"/>
      <c r="L919" s="195"/>
      <c r="M919" s="195"/>
      <c r="N919" s="195"/>
      <c r="O919" s="195"/>
      <c r="P919" s="195"/>
      <c r="Q919" s="316"/>
      <c r="R919" s="195"/>
      <c r="S919" s="316"/>
      <c r="T919" s="195" t="s">
        <v>889</v>
      </c>
      <c r="U919" s="195"/>
      <c r="V919" s="195"/>
      <c r="W919" s="195"/>
      <c r="X919" s="195"/>
      <c r="Y919" s="195"/>
      <c r="Z919" s="195"/>
      <c r="AA919" s="195"/>
      <c r="AB919" s="316"/>
      <c r="AC919" s="316"/>
      <c r="AD919" s="195"/>
      <c r="AE919" s="195"/>
      <c r="AF919" s="195"/>
      <c r="AG919" s="195"/>
    </row>
    <row r="920" spans="1:33">
      <c r="A920" s="195" t="s">
        <v>901</v>
      </c>
      <c r="B920" s="195"/>
      <c r="C920" s="195"/>
      <c r="D920" s="195"/>
      <c r="E920" s="195"/>
      <c r="F920" s="195"/>
      <c r="G920" s="195"/>
      <c r="H920" s="195"/>
      <c r="I920" s="195"/>
      <c r="J920" s="195"/>
      <c r="K920" s="195"/>
      <c r="L920" s="195"/>
      <c r="M920" s="195"/>
      <c r="N920" s="195"/>
      <c r="O920" s="195"/>
      <c r="P920" s="195"/>
      <c r="Q920" s="316"/>
      <c r="R920" s="195"/>
      <c r="S920" s="316"/>
      <c r="T920" s="195" t="s">
        <v>889</v>
      </c>
      <c r="U920" s="195"/>
      <c r="V920" s="195"/>
      <c r="W920" s="195"/>
      <c r="X920" s="195"/>
      <c r="Y920" s="195"/>
      <c r="Z920" s="195"/>
      <c r="AA920" s="195"/>
      <c r="AB920" s="316"/>
      <c r="AC920" s="316"/>
      <c r="AD920" s="195"/>
      <c r="AE920" s="195"/>
      <c r="AF920" s="195"/>
      <c r="AG920" s="195"/>
    </row>
    <row r="921" spans="1:33">
      <c r="A921" s="195" t="s">
        <v>901</v>
      </c>
      <c r="B921" s="195"/>
      <c r="C921" s="195"/>
      <c r="D921" s="195"/>
      <c r="E921" s="195"/>
      <c r="F921" s="195"/>
      <c r="G921" s="195"/>
      <c r="H921" s="195"/>
      <c r="I921" s="195"/>
      <c r="J921" s="195"/>
      <c r="K921" s="195"/>
      <c r="L921" s="195"/>
      <c r="M921" s="195"/>
      <c r="N921" s="195"/>
      <c r="O921" s="195"/>
      <c r="P921" s="195"/>
      <c r="Q921" s="316"/>
      <c r="R921" s="195"/>
      <c r="S921" s="316"/>
      <c r="T921" s="195" t="s">
        <v>889</v>
      </c>
      <c r="U921" s="195"/>
      <c r="V921" s="195"/>
      <c r="W921" s="195"/>
      <c r="X921" s="195"/>
      <c r="Y921" s="195"/>
      <c r="Z921" s="195"/>
      <c r="AA921" s="195"/>
      <c r="AB921" s="316"/>
      <c r="AC921" s="316"/>
      <c r="AD921" s="195"/>
      <c r="AE921" s="195"/>
      <c r="AF921" s="195"/>
      <c r="AG921" s="195"/>
    </row>
    <row r="922" spans="1:33">
      <c r="A922" s="195" t="s">
        <v>901</v>
      </c>
      <c r="B922" s="195"/>
      <c r="C922" s="195"/>
      <c r="D922" s="195"/>
      <c r="E922" s="195"/>
      <c r="F922" s="195"/>
      <c r="G922" s="195"/>
      <c r="H922" s="195"/>
      <c r="I922" s="195"/>
      <c r="J922" s="195"/>
      <c r="K922" s="195"/>
      <c r="L922" s="195"/>
      <c r="M922" s="195"/>
      <c r="N922" s="195"/>
      <c r="O922" s="195"/>
      <c r="P922" s="195"/>
      <c r="Q922" s="316"/>
      <c r="R922" s="195"/>
      <c r="S922" s="316"/>
      <c r="T922" s="195" t="s">
        <v>889</v>
      </c>
      <c r="U922" s="195"/>
      <c r="V922" s="195"/>
      <c r="W922" s="195"/>
      <c r="X922" s="195"/>
      <c r="Y922" s="195"/>
      <c r="Z922" s="195"/>
      <c r="AA922" s="195"/>
      <c r="AB922" s="316"/>
      <c r="AC922" s="316"/>
      <c r="AD922" s="195"/>
      <c r="AE922" s="195"/>
      <c r="AF922" s="195"/>
      <c r="AG922" s="195"/>
    </row>
    <row r="923" spans="1:33">
      <c r="A923" s="195" t="s">
        <v>901</v>
      </c>
      <c r="B923" s="195"/>
      <c r="C923" s="195"/>
      <c r="D923" s="195"/>
      <c r="E923" s="195"/>
      <c r="F923" s="195"/>
      <c r="G923" s="195"/>
      <c r="H923" s="195"/>
      <c r="I923" s="195"/>
      <c r="J923" s="195"/>
      <c r="K923" s="195"/>
      <c r="L923" s="195"/>
      <c r="M923" s="195"/>
      <c r="N923" s="195"/>
      <c r="O923" s="195"/>
      <c r="P923" s="195"/>
      <c r="Q923" s="316"/>
      <c r="R923" s="195"/>
      <c r="S923" s="316"/>
      <c r="T923" s="195" t="s">
        <v>889</v>
      </c>
      <c r="U923" s="195"/>
      <c r="V923" s="195"/>
      <c r="W923" s="195"/>
      <c r="X923" s="195"/>
      <c r="Y923" s="195"/>
      <c r="Z923" s="195"/>
      <c r="AA923" s="195"/>
      <c r="AB923" s="316"/>
      <c r="AC923" s="316"/>
      <c r="AD923" s="195"/>
      <c r="AE923" s="195"/>
      <c r="AF923" s="195"/>
      <c r="AG923" s="195"/>
    </row>
    <row r="924" spans="1:33">
      <c r="A924" s="195" t="s">
        <v>901</v>
      </c>
      <c r="B924" s="195"/>
      <c r="C924" s="195"/>
      <c r="D924" s="195"/>
      <c r="E924" s="195"/>
      <c r="F924" s="195"/>
      <c r="G924" s="195"/>
      <c r="H924" s="195"/>
      <c r="I924" s="195"/>
      <c r="J924" s="195"/>
      <c r="K924" s="195"/>
      <c r="L924" s="195"/>
      <c r="M924" s="195"/>
      <c r="N924" s="195"/>
      <c r="O924" s="195"/>
      <c r="P924" s="195"/>
      <c r="Q924" s="316"/>
      <c r="R924" s="195"/>
      <c r="S924" s="316"/>
      <c r="T924" s="195" t="s">
        <v>889</v>
      </c>
      <c r="U924" s="195"/>
      <c r="V924" s="195"/>
      <c r="W924" s="195"/>
      <c r="X924" s="195"/>
      <c r="Y924" s="195"/>
      <c r="Z924" s="195"/>
      <c r="AA924" s="195"/>
      <c r="AB924" s="316"/>
      <c r="AC924" s="316"/>
      <c r="AD924" s="195"/>
      <c r="AE924" s="195"/>
      <c r="AF924" s="195"/>
      <c r="AG924" s="195"/>
    </row>
    <row r="925" spans="1:33">
      <c r="A925" s="195" t="s">
        <v>901</v>
      </c>
      <c r="B925" s="195"/>
      <c r="C925" s="195"/>
      <c r="D925" s="195"/>
      <c r="E925" s="195"/>
      <c r="F925" s="195"/>
      <c r="G925" s="195"/>
      <c r="H925" s="195"/>
      <c r="I925" s="195"/>
      <c r="J925" s="195"/>
      <c r="K925" s="195"/>
      <c r="L925" s="195"/>
      <c r="M925" s="195"/>
      <c r="N925" s="195"/>
      <c r="O925" s="195"/>
      <c r="P925" s="195"/>
      <c r="Q925" s="316"/>
      <c r="R925" s="195"/>
      <c r="S925" s="316"/>
      <c r="T925" s="195" t="s">
        <v>889</v>
      </c>
      <c r="U925" s="195"/>
      <c r="V925" s="195"/>
      <c r="W925" s="195"/>
      <c r="X925" s="195"/>
      <c r="Y925" s="195"/>
      <c r="Z925" s="195"/>
      <c r="AA925" s="195"/>
      <c r="AB925" s="316"/>
      <c r="AC925" s="316"/>
      <c r="AD925" s="195"/>
      <c r="AE925" s="195"/>
      <c r="AF925" s="195"/>
      <c r="AG925" s="195"/>
    </row>
    <row r="926" spans="1:33">
      <c r="A926" s="195" t="s">
        <v>901</v>
      </c>
      <c r="B926" s="195"/>
      <c r="C926" s="195"/>
      <c r="D926" s="195"/>
      <c r="E926" s="195"/>
      <c r="F926" s="195"/>
      <c r="G926" s="195"/>
      <c r="H926" s="195"/>
      <c r="I926" s="195"/>
      <c r="J926" s="195"/>
      <c r="K926" s="195"/>
      <c r="L926" s="195"/>
      <c r="M926" s="195"/>
      <c r="N926" s="195"/>
      <c r="O926" s="195"/>
      <c r="P926" s="195"/>
      <c r="Q926" s="316"/>
      <c r="R926" s="195"/>
      <c r="S926" s="316"/>
      <c r="T926" s="195" t="s">
        <v>889</v>
      </c>
      <c r="U926" s="195"/>
      <c r="V926" s="195"/>
      <c r="W926" s="195"/>
      <c r="X926" s="195"/>
      <c r="Y926" s="195"/>
      <c r="Z926" s="195"/>
      <c r="AA926" s="195"/>
      <c r="AB926" s="316"/>
      <c r="AC926" s="316"/>
      <c r="AD926" s="195"/>
      <c r="AE926" s="195"/>
      <c r="AF926" s="195"/>
      <c r="AG926" s="195"/>
    </row>
    <row r="927" spans="1:33">
      <c r="A927" s="195" t="s">
        <v>901</v>
      </c>
      <c r="B927" s="195"/>
      <c r="C927" s="195"/>
      <c r="D927" s="195"/>
      <c r="E927" s="195"/>
      <c r="F927" s="195"/>
      <c r="G927" s="195"/>
      <c r="H927" s="195"/>
      <c r="I927" s="195"/>
      <c r="J927" s="195"/>
      <c r="K927" s="195"/>
      <c r="L927" s="195"/>
      <c r="M927" s="195"/>
      <c r="N927" s="195"/>
      <c r="O927" s="195"/>
      <c r="P927" s="195"/>
      <c r="Q927" s="316"/>
      <c r="R927" s="195"/>
      <c r="S927" s="316"/>
      <c r="T927" s="195" t="s">
        <v>889</v>
      </c>
      <c r="U927" s="195"/>
      <c r="V927" s="195"/>
      <c r="W927" s="195"/>
      <c r="X927" s="195"/>
      <c r="Y927" s="195"/>
      <c r="Z927" s="195"/>
      <c r="AA927" s="195"/>
      <c r="AB927" s="316"/>
      <c r="AC927" s="316"/>
      <c r="AD927" s="195"/>
      <c r="AE927" s="195"/>
      <c r="AF927" s="195"/>
      <c r="AG927" s="195"/>
    </row>
    <row r="928" spans="1:33">
      <c r="A928" s="195" t="s">
        <v>901</v>
      </c>
      <c r="B928" s="195"/>
      <c r="C928" s="195"/>
      <c r="D928" s="195"/>
      <c r="E928" s="195"/>
      <c r="F928" s="195"/>
      <c r="G928" s="195"/>
      <c r="H928" s="195"/>
      <c r="I928" s="195"/>
      <c r="J928" s="195"/>
      <c r="K928" s="195"/>
      <c r="L928" s="195"/>
      <c r="M928" s="195"/>
      <c r="N928" s="195"/>
      <c r="O928" s="195"/>
      <c r="P928" s="195"/>
      <c r="Q928" s="316"/>
      <c r="R928" s="195"/>
      <c r="S928" s="316"/>
      <c r="T928" s="195" t="s">
        <v>889</v>
      </c>
      <c r="U928" s="195"/>
      <c r="V928" s="195"/>
      <c r="W928" s="195"/>
      <c r="X928" s="195"/>
      <c r="Y928" s="195"/>
      <c r="Z928" s="195"/>
      <c r="AA928" s="195"/>
      <c r="AB928" s="316"/>
      <c r="AC928" s="316"/>
      <c r="AD928" s="195"/>
      <c r="AE928" s="195"/>
      <c r="AF928" s="195"/>
      <c r="AG928" s="195"/>
    </row>
    <row r="929" spans="1:33">
      <c r="A929" s="195" t="s">
        <v>901</v>
      </c>
      <c r="B929" s="195"/>
      <c r="C929" s="195"/>
      <c r="D929" s="195"/>
      <c r="E929" s="195"/>
      <c r="F929" s="195"/>
      <c r="G929" s="195"/>
      <c r="H929" s="195"/>
      <c r="I929" s="195"/>
      <c r="J929" s="195"/>
      <c r="K929" s="195"/>
      <c r="L929" s="195"/>
      <c r="M929" s="195"/>
      <c r="N929" s="195"/>
      <c r="O929" s="195"/>
      <c r="P929" s="195"/>
      <c r="Q929" s="316"/>
      <c r="R929" s="195"/>
      <c r="S929" s="316"/>
      <c r="T929" s="195" t="s">
        <v>889</v>
      </c>
      <c r="U929" s="195"/>
      <c r="V929" s="195"/>
      <c r="W929" s="195"/>
      <c r="X929" s="195"/>
      <c r="Y929" s="195"/>
      <c r="Z929" s="195"/>
      <c r="AA929" s="195"/>
      <c r="AB929" s="316"/>
      <c r="AC929" s="316"/>
      <c r="AD929" s="195"/>
      <c r="AE929" s="195"/>
      <c r="AF929" s="195"/>
      <c r="AG929" s="195"/>
    </row>
    <row r="930" spans="1:33">
      <c r="A930" s="195" t="s">
        <v>901</v>
      </c>
      <c r="B930" s="195"/>
      <c r="C930" s="195"/>
      <c r="D930" s="195"/>
      <c r="E930" s="195"/>
      <c r="F930" s="195"/>
      <c r="G930" s="195"/>
      <c r="H930" s="195"/>
      <c r="I930" s="195"/>
      <c r="J930" s="195"/>
      <c r="K930" s="195"/>
      <c r="L930" s="195"/>
      <c r="M930" s="195"/>
      <c r="N930" s="195"/>
      <c r="O930" s="195"/>
      <c r="P930" s="195"/>
      <c r="Q930" s="316"/>
      <c r="R930" s="195"/>
      <c r="S930" s="316"/>
      <c r="T930" s="195" t="s">
        <v>889</v>
      </c>
      <c r="U930" s="195"/>
      <c r="V930" s="195"/>
      <c r="W930" s="195"/>
      <c r="X930" s="195"/>
      <c r="Y930" s="195"/>
      <c r="Z930" s="195"/>
      <c r="AA930" s="195"/>
      <c r="AB930" s="316"/>
      <c r="AC930" s="316"/>
      <c r="AD930" s="195"/>
      <c r="AE930" s="195"/>
      <c r="AF930" s="195"/>
      <c r="AG930" s="195"/>
    </row>
    <row r="931" spans="1:33">
      <c r="A931" s="195" t="s">
        <v>901</v>
      </c>
      <c r="B931" s="195"/>
      <c r="C931" s="195"/>
      <c r="D931" s="195"/>
      <c r="E931" s="195"/>
      <c r="F931" s="195"/>
      <c r="G931" s="195"/>
      <c r="H931" s="195"/>
      <c r="I931" s="195"/>
      <c r="J931" s="195"/>
      <c r="K931" s="195"/>
      <c r="L931" s="195"/>
      <c r="M931" s="195"/>
      <c r="N931" s="195"/>
      <c r="O931" s="195"/>
      <c r="P931" s="195"/>
      <c r="Q931" s="316"/>
      <c r="R931" s="195"/>
      <c r="S931" s="316"/>
      <c r="T931" s="195" t="s">
        <v>889</v>
      </c>
      <c r="U931" s="195"/>
      <c r="V931" s="195"/>
      <c r="W931" s="195"/>
      <c r="X931" s="195"/>
      <c r="Y931" s="195"/>
      <c r="Z931" s="195"/>
      <c r="AA931" s="195"/>
      <c r="AB931" s="316"/>
      <c r="AC931" s="316"/>
      <c r="AD931" s="195"/>
      <c r="AE931" s="195"/>
      <c r="AF931" s="195"/>
      <c r="AG931" s="195"/>
    </row>
    <row r="932" spans="1:33">
      <c r="A932" s="195" t="s">
        <v>901</v>
      </c>
      <c r="B932" s="195"/>
      <c r="C932" s="195"/>
      <c r="D932" s="195"/>
      <c r="E932" s="195"/>
      <c r="F932" s="195"/>
      <c r="G932" s="195"/>
      <c r="H932" s="195"/>
      <c r="I932" s="195"/>
      <c r="J932" s="195"/>
      <c r="K932" s="195"/>
      <c r="L932" s="195"/>
      <c r="M932" s="195"/>
      <c r="N932" s="195"/>
      <c r="O932" s="195"/>
      <c r="P932" s="195"/>
      <c r="Q932" s="316"/>
      <c r="R932" s="195"/>
      <c r="S932" s="316"/>
      <c r="T932" s="195" t="s">
        <v>889</v>
      </c>
      <c r="U932" s="195"/>
      <c r="V932" s="195"/>
      <c r="W932" s="195"/>
      <c r="X932" s="195"/>
      <c r="Y932" s="195"/>
      <c r="Z932" s="195"/>
      <c r="AA932" s="195"/>
      <c r="AB932" s="316"/>
      <c r="AC932" s="316"/>
      <c r="AD932" s="195"/>
      <c r="AE932" s="195"/>
      <c r="AF932" s="195"/>
      <c r="AG932" s="195"/>
    </row>
    <row r="933" spans="1:33">
      <c r="A933" s="195" t="s">
        <v>901</v>
      </c>
      <c r="B933" s="195"/>
      <c r="C933" s="195"/>
      <c r="D933" s="195"/>
      <c r="E933" s="195"/>
      <c r="F933" s="195"/>
      <c r="G933" s="195"/>
      <c r="H933" s="195"/>
      <c r="I933" s="195"/>
      <c r="J933" s="195"/>
      <c r="K933" s="195"/>
      <c r="L933" s="195"/>
      <c r="M933" s="195"/>
      <c r="N933" s="195"/>
      <c r="O933" s="195"/>
      <c r="P933" s="195"/>
      <c r="Q933" s="316"/>
      <c r="R933" s="195"/>
      <c r="S933" s="316"/>
      <c r="T933" s="195" t="s">
        <v>889</v>
      </c>
      <c r="U933" s="195"/>
      <c r="V933" s="195"/>
      <c r="W933" s="195"/>
      <c r="X933" s="195"/>
      <c r="Y933" s="195"/>
      <c r="Z933" s="195"/>
      <c r="AA933" s="195"/>
      <c r="AB933" s="316"/>
      <c r="AC933" s="316"/>
      <c r="AD933" s="195"/>
      <c r="AE933" s="195"/>
      <c r="AF933" s="195"/>
      <c r="AG933" s="195"/>
    </row>
    <row r="934" spans="1:33">
      <c r="A934" s="195" t="s">
        <v>901</v>
      </c>
      <c r="B934" s="195"/>
      <c r="C934" s="195"/>
      <c r="D934" s="195"/>
      <c r="E934" s="195"/>
      <c r="F934" s="195"/>
      <c r="G934" s="195"/>
      <c r="H934" s="195"/>
      <c r="I934" s="195"/>
      <c r="J934" s="195"/>
      <c r="K934" s="195"/>
      <c r="L934" s="195"/>
      <c r="M934" s="195"/>
      <c r="N934" s="195"/>
      <c r="O934" s="195"/>
      <c r="P934" s="195"/>
      <c r="Q934" s="316"/>
      <c r="R934" s="195"/>
      <c r="S934" s="316"/>
      <c r="T934" s="195" t="s">
        <v>889</v>
      </c>
      <c r="U934" s="195"/>
      <c r="V934" s="195"/>
      <c r="W934" s="195"/>
      <c r="X934" s="195"/>
      <c r="Y934" s="195"/>
      <c r="Z934" s="195"/>
      <c r="AA934" s="195"/>
      <c r="AB934" s="316"/>
      <c r="AC934" s="316"/>
      <c r="AD934" s="195"/>
      <c r="AE934" s="195"/>
      <c r="AF934" s="195"/>
      <c r="AG934" s="195"/>
    </row>
    <row r="935" spans="1:33">
      <c r="A935" s="195" t="s">
        <v>901</v>
      </c>
      <c r="B935" s="195"/>
      <c r="C935" s="195"/>
      <c r="D935" s="195"/>
      <c r="E935" s="195"/>
      <c r="F935" s="195"/>
      <c r="G935" s="195"/>
      <c r="H935" s="195"/>
      <c r="I935" s="195"/>
      <c r="J935" s="195"/>
      <c r="K935" s="195"/>
      <c r="L935" s="195"/>
      <c r="M935" s="195"/>
      <c r="N935" s="195"/>
      <c r="O935" s="195"/>
      <c r="P935" s="195"/>
      <c r="Q935" s="316"/>
      <c r="R935" s="195"/>
      <c r="S935" s="316"/>
      <c r="T935" s="195" t="s">
        <v>889</v>
      </c>
      <c r="U935" s="195"/>
      <c r="V935" s="195"/>
      <c r="W935" s="195"/>
      <c r="X935" s="195"/>
      <c r="Y935" s="195"/>
      <c r="Z935" s="195"/>
      <c r="AA935" s="195"/>
      <c r="AB935" s="316"/>
      <c r="AC935" s="316"/>
      <c r="AD935" s="195"/>
      <c r="AE935" s="195"/>
      <c r="AF935" s="195"/>
      <c r="AG935" s="195"/>
    </row>
    <row r="936" spans="1:33">
      <c r="A936" s="195" t="s">
        <v>901</v>
      </c>
      <c r="B936" s="195"/>
      <c r="C936" s="195"/>
      <c r="D936" s="195"/>
      <c r="E936" s="195"/>
      <c r="F936" s="195"/>
      <c r="G936" s="195"/>
      <c r="H936" s="195"/>
      <c r="I936" s="195"/>
      <c r="J936" s="195"/>
      <c r="K936" s="195"/>
      <c r="L936" s="195"/>
      <c r="M936" s="195"/>
      <c r="N936" s="195"/>
      <c r="O936" s="195"/>
      <c r="P936" s="195"/>
      <c r="Q936" s="316"/>
      <c r="R936" s="195"/>
      <c r="S936" s="316"/>
      <c r="T936" s="195" t="s">
        <v>889</v>
      </c>
      <c r="U936" s="195"/>
      <c r="V936" s="195"/>
      <c r="W936" s="195"/>
      <c r="X936" s="195"/>
      <c r="Y936" s="195"/>
      <c r="Z936" s="195"/>
      <c r="AA936" s="195"/>
      <c r="AB936" s="316"/>
      <c r="AC936" s="316"/>
      <c r="AD936" s="195"/>
      <c r="AE936" s="195"/>
      <c r="AF936" s="195"/>
      <c r="AG936" s="195"/>
    </row>
    <row r="937" spans="1:33">
      <c r="A937" s="195" t="s">
        <v>901</v>
      </c>
      <c r="B937" s="195"/>
      <c r="C937" s="195"/>
      <c r="D937" s="195"/>
      <c r="E937" s="195"/>
      <c r="F937" s="195"/>
      <c r="G937" s="195"/>
      <c r="H937" s="195"/>
      <c r="I937" s="195"/>
      <c r="J937" s="195"/>
      <c r="K937" s="195"/>
      <c r="L937" s="195"/>
      <c r="M937" s="195"/>
      <c r="N937" s="195"/>
      <c r="O937" s="195"/>
      <c r="P937" s="195"/>
      <c r="Q937" s="316"/>
      <c r="R937" s="195"/>
      <c r="S937" s="316"/>
      <c r="T937" s="195" t="s">
        <v>889</v>
      </c>
      <c r="U937" s="195"/>
      <c r="V937" s="195"/>
      <c r="W937" s="195"/>
      <c r="X937" s="195"/>
      <c r="Y937" s="195"/>
      <c r="Z937" s="195"/>
      <c r="AA937" s="195"/>
      <c r="AB937" s="316"/>
      <c r="AC937" s="316"/>
      <c r="AD937" s="195"/>
      <c r="AE937" s="195"/>
      <c r="AF937" s="195"/>
      <c r="AG937" s="195"/>
    </row>
    <row r="938" spans="1:33">
      <c r="A938" s="195" t="s">
        <v>901</v>
      </c>
      <c r="B938" s="195"/>
      <c r="C938" s="195"/>
      <c r="D938" s="195"/>
      <c r="E938" s="195"/>
      <c r="F938" s="195"/>
      <c r="G938" s="195"/>
      <c r="H938" s="195"/>
      <c r="I938" s="195"/>
      <c r="J938" s="195"/>
      <c r="K938" s="195"/>
      <c r="L938" s="195"/>
      <c r="M938" s="195"/>
      <c r="N938" s="195"/>
      <c r="O938" s="195"/>
      <c r="P938" s="195"/>
      <c r="Q938" s="316"/>
      <c r="R938" s="195"/>
      <c r="S938" s="316"/>
      <c r="T938" s="195" t="s">
        <v>889</v>
      </c>
      <c r="U938" s="195"/>
      <c r="V938" s="195"/>
      <c r="W938" s="195"/>
      <c r="X938" s="195"/>
      <c r="Y938" s="195"/>
      <c r="Z938" s="195"/>
      <c r="AA938" s="195"/>
      <c r="AB938" s="316"/>
      <c r="AC938" s="316"/>
      <c r="AD938" s="195"/>
      <c r="AE938" s="195"/>
      <c r="AF938" s="195"/>
      <c r="AG938" s="195"/>
    </row>
    <row r="939" spans="1:33">
      <c r="A939" s="195" t="s">
        <v>901</v>
      </c>
      <c r="B939" s="195"/>
      <c r="C939" s="195"/>
      <c r="D939" s="195"/>
      <c r="E939" s="195"/>
      <c r="F939" s="195"/>
      <c r="G939" s="195"/>
      <c r="H939" s="195"/>
      <c r="I939" s="195"/>
      <c r="J939" s="195"/>
      <c r="K939" s="195"/>
      <c r="L939" s="195"/>
      <c r="M939" s="195"/>
      <c r="N939" s="195"/>
      <c r="O939" s="195"/>
      <c r="P939" s="195"/>
      <c r="Q939" s="316"/>
      <c r="R939" s="195"/>
      <c r="S939" s="316"/>
      <c r="T939" s="195" t="s">
        <v>889</v>
      </c>
      <c r="U939" s="195"/>
      <c r="V939" s="195"/>
      <c r="W939" s="195"/>
      <c r="X939" s="195"/>
      <c r="Y939" s="195"/>
      <c r="Z939" s="195"/>
      <c r="AA939" s="195"/>
      <c r="AB939" s="316"/>
      <c r="AC939" s="316"/>
      <c r="AD939" s="195"/>
      <c r="AE939" s="195"/>
      <c r="AF939" s="195"/>
      <c r="AG939" s="195"/>
    </row>
    <row r="940" spans="1:33">
      <c r="A940" s="195" t="s">
        <v>901</v>
      </c>
      <c r="B940" s="195"/>
      <c r="C940" s="195"/>
      <c r="D940" s="195"/>
      <c r="E940" s="195"/>
      <c r="F940" s="195"/>
      <c r="G940" s="195"/>
      <c r="H940" s="195"/>
      <c r="I940" s="195"/>
      <c r="J940" s="195"/>
      <c r="K940" s="195"/>
      <c r="L940" s="195"/>
      <c r="M940" s="195"/>
      <c r="N940" s="195"/>
      <c r="O940" s="195"/>
      <c r="P940" s="195"/>
      <c r="Q940" s="316"/>
      <c r="R940" s="195"/>
      <c r="S940" s="316"/>
      <c r="T940" s="195" t="s">
        <v>889</v>
      </c>
      <c r="U940" s="195"/>
      <c r="V940" s="195"/>
      <c r="W940" s="195"/>
      <c r="X940" s="195"/>
      <c r="Y940" s="195"/>
      <c r="Z940" s="195"/>
      <c r="AA940" s="195"/>
      <c r="AB940" s="316"/>
      <c r="AC940" s="316"/>
      <c r="AD940" s="195"/>
      <c r="AE940" s="195"/>
      <c r="AF940" s="195"/>
      <c r="AG940" s="195"/>
    </row>
    <row r="941" spans="1:33">
      <c r="A941" s="195" t="s">
        <v>901</v>
      </c>
      <c r="B941" s="195"/>
      <c r="C941" s="195"/>
      <c r="D941" s="195"/>
      <c r="E941" s="195"/>
      <c r="F941" s="195"/>
      <c r="G941" s="195"/>
      <c r="H941" s="195"/>
      <c r="I941" s="195"/>
      <c r="J941" s="195"/>
      <c r="K941" s="195"/>
      <c r="L941" s="195"/>
      <c r="M941" s="195"/>
      <c r="N941" s="195"/>
      <c r="O941" s="195"/>
      <c r="P941" s="195"/>
      <c r="Q941" s="316"/>
      <c r="R941" s="195"/>
      <c r="S941" s="316"/>
      <c r="T941" s="195" t="s">
        <v>889</v>
      </c>
      <c r="U941" s="195"/>
      <c r="V941" s="195"/>
      <c r="W941" s="195"/>
      <c r="X941" s="195"/>
      <c r="Y941" s="195"/>
      <c r="Z941" s="195"/>
      <c r="AA941" s="195"/>
      <c r="AB941" s="316"/>
      <c r="AC941" s="316"/>
      <c r="AD941" s="195"/>
      <c r="AE941" s="195"/>
      <c r="AF941" s="195"/>
      <c r="AG941" s="195"/>
    </row>
    <row r="942" spans="1:33">
      <c r="A942" s="195" t="s">
        <v>901</v>
      </c>
      <c r="B942" s="195"/>
      <c r="C942" s="195"/>
      <c r="D942" s="195"/>
      <c r="E942" s="195"/>
      <c r="F942" s="195"/>
      <c r="G942" s="195"/>
      <c r="H942" s="195"/>
      <c r="I942" s="195"/>
      <c r="J942" s="195"/>
      <c r="K942" s="195"/>
      <c r="L942" s="195"/>
      <c r="M942" s="195"/>
      <c r="N942" s="195"/>
      <c r="O942" s="195"/>
      <c r="P942" s="195"/>
      <c r="Q942" s="316"/>
      <c r="R942" s="195"/>
      <c r="S942" s="316"/>
      <c r="T942" s="195" t="s">
        <v>889</v>
      </c>
      <c r="U942" s="195"/>
      <c r="V942" s="195"/>
      <c r="W942" s="195"/>
      <c r="X942" s="195"/>
      <c r="Y942" s="195"/>
      <c r="Z942" s="195"/>
      <c r="AA942" s="195"/>
      <c r="AB942" s="316"/>
      <c r="AC942" s="316"/>
      <c r="AD942" s="195"/>
      <c r="AE942" s="195"/>
      <c r="AF942" s="195"/>
      <c r="AG942" s="195"/>
    </row>
    <row r="943" spans="1:33">
      <c r="A943" s="195" t="s">
        <v>901</v>
      </c>
      <c r="B943" s="195"/>
      <c r="C943" s="195"/>
      <c r="D943" s="195" t="s">
        <v>1233</v>
      </c>
      <c r="E943" s="195" t="s">
        <v>1234</v>
      </c>
      <c r="F943" s="195"/>
      <c r="G943" s="195"/>
      <c r="H943" s="195"/>
      <c r="I943" s="195">
        <v>0</v>
      </c>
      <c r="J943" s="195">
        <v>0</v>
      </c>
      <c r="K943" s="195"/>
      <c r="L943" s="195"/>
      <c r="M943" s="195"/>
      <c r="N943" s="195"/>
      <c r="O943" s="195"/>
      <c r="P943" s="195"/>
      <c r="Q943" s="316"/>
      <c r="R943" s="195"/>
      <c r="S943" s="316"/>
      <c r="T943" s="195" t="s">
        <v>889</v>
      </c>
      <c r="U943" s="195"/>
      <c r="V943" s="195"/>
      <c r="W943" s="195"/>
      <c r="X943" s="195"/>
      <c r="Y943" s="195"/>
      <c r="Z943" s="195"/>
      <c r="AA943" s="195"/>
      <c r="AB943" s="316">
        <v>0</v>
      </c>
      <c r="AC943" s="316">
        <v>0</v>
      </c>
      <c r="AD943" s="195"/>
      <c r="AE943" s="195"/>
      <c r="AF943" s="195"/>
      <c r="AG943" s="195"/>
    </row>
    <row r="944" spans="1:33">
      <c r="A944" s="195" t="s">
        <v>901</v>
      </c>
      <c r="B944" s="195"/>
      <c r="C944" s="195"/>
      <c r="D944" s="195" t="s">
        <v>1233</v>
      </c>
      <c r="E944" s="195" t="s">
        <v>1235</v>
      </c>
      <c r="F944" s="195"/>
      <c r="G944" s="195"/>
      <c r="H944" s="195"/>
      <c r="I944" s="195">
        <v>8450000</v>
      </c>
      <c r="J944" s="195">
        <v>0</v>
      </c>
      <c r="K944" s="195"/>
      <c r="L944" s="195"/>
      <c r="M944" s="195"/>
      <c r="N944" s="195"/>
      <c r="O944" s="195"/>
      <c r="P944" s="195"/>
      <c r="Q944" s="316"/>
      <c r="R944" s="195"/>
      <c r="S944" s="316"/>
      <c r="T944" s="195" t="s">
        <v>889</v>
      </c>
      <c r="U944" s="195"/>
      <c r="V944" s="195"/>
      <c r="W944" s="195"/>
      <c r="X944" s="195"/>
      <c r="Y944" s="195"/>
      <c r="Z944" s="195"/>
      <c r="AA944" s="195"/>
      <c r="AB944" s="316">
        <v>8450000</v>
      </c>
      <c r="AC944" s="316">
        <v>0</v>
      </c>
      <c r="AD944" s="195"/>
      <c r="AE944" s="195"/>
      <c r="AF944" s="195"/>
      <c r="AG944" s="195"/>
    </row>
    <row r="945" spans="1:33">
      <c r="A945" s="195" t="s">
        <v>901</v>
      </c>
      <c r="B945" s="195"/>
      <c r="C945" s="195"/>
      <c r="D945" s="195" t="s">
        <v>1233</v>
      </c>
      <c r="E945" s="195" t="s">
        <v>1236</v>
      </c>
      <c r="F945" s="195"/>
      <c r="G945" s="195"/>
      <c r="H945" s="195"/>
      <c r="I945" s="195">
        <v>3655</v>
      </c>
      <c r="J945" s="195">
        <v>0</v>
      </c>
      <c r="K945" s="195"/>
      <c r="L945" s="195"/>
      <c r="M945" s="195"/>
      <c r="N945" s="195"/>
      <c r="O945" s="195"/>
      <c r="P945" s="195"/>
      <c r="Q945" s="316"/>
      <c r="R945" s="195"/>
      <c r="S945" s="316"/>
      <c r="T945" s="195" t="s">
        <v>889</v>
      </c>
      <c r="U945" s="195"/>
      <c r="V945" s="195"/>
      <c r="W945" s="195"/>
      <c r="X945" s="195"/>
      <c r="Y945" s="195"/>
      <c r="Z945" s="195"/>
      <c r="AA945" s="195"/>
      <c r="AB945" s="316">
        <v>3655</v>
      </c>
      <c r="AC945" s="316">
        <v>0</v>
      </c>
      <c r="AD945" s="195"/>
      <c r="AE945" s="195"/>
      <c r="AF945" s="195"/>
      <c r="AG945" s="195"/>
    </row>
    <row r="946" spans="1:33">
      <c r="A946" s="195" t="s">
        <v>901</v>
      </c>
      <c r="B946" s="195"/>
      <c r="C946" s="195"/>
      <c r="D946" s="195" t="s">
        <v>1233</v>
      </c>
      <c r="E946" s="195" t="s">
        <v>1237</v>
      </c>
      <c r="F946" s="195"/>
      <c r="G946" s="195"/>
      <c r="H946" s="195"/>
      <c r="I946" s="195">
        <v>8207161</v>
      </c>
      <c r="J946" s="195">
        <v>0</v>
      </c>
      <c r="K946" s="195"/>
      <c r="L946" s="195"/>
      <c r="M946" s="195"/>
      <c r="N946" s="195"/>
      <c r="O946" s="195"/>
      <c r="P946" s="195"/>
      <c r="Q946" s="316"/>
      <c r="R946" s="195"/>
      <c r="S946" s="316"/>
      <c r="T946" s="195" t="s">
        <v>889</v>
      </c>
      <c r="U946" s="195"/>
      <c r="V946" s="195"/>
      <c r="W946" s="195"/>
      <c r="X946" s="195"/>
      <c r="Y946" s="195"/>
      <c r="Z946" s="195"/>
      <c r="AA946" s="195"/>
      <c r="AB946" s="316">
        <v>8207161.2400000002</v>
      </c>
      <c r="AC946" s="316">
        <v>0</v>
      </c>
      <c r="AD946" s="195"/>
      <c r="AE946" s="195"/>
      <c r="AF946" s="195"/>
      <c r="AG946" s="195"/>
    </row>
    <row r="947" spans="1:33">
      <c r="A947" s="195" t="s">
        <v>901</v>
      </c>
      <c r="B947" s="195"/>
      <c r="C947" s="195"/>
      <c r="D947" s="195" t="s">
        <v>1233</v>
      </c>
      <c r="E947" s="195" t="s">
        <v>1238</v>
      </c>
      <c r="F947" s="195"/>
      <c r="G947" s="195"/>
      <c r="H947" s="195"/>
      <c r="I947" s="195">
        <v>246494</v>
      </c>
      <c r="J947" s="195">
        <v>0</v>
      </c>
      <c r="K947" s="195"/>
      <c r="L947" s="195"/>
      <c r="M947" s="195"/>
      <c r="N947" s="195"/>
      <c r="O947" s="195"/>
      <c r="P947" s="195"/>
      <c r="Q947" s="316"/>
      <c r="R947" s="195"/>
      <c r="S947" s="316"/>
      <c r="T947" s="195" t="s">
        <v>889</v>
      </c>
      <c r="U947" s="195"/>
      <c r="V947" s="195"/>
      <c r="W947" s="195"/>
      <c r="X947" s="195"/>
      <c r="Y947" s="195"/>
      <c r="Z947" s="195"/>
      <c r="AA947" s="195"/>
      <c r="AB947" s="316">
        <v>246493.76</v>
      </c>
      <c r="AC947" s="316">
        <v>0</v>
      </c>
      <c r="AD947" s="195"/>
      <c r="AE947" s="195"/>
      <c r="AF947" s="195"/>
      <c r="AG947" s="195"/>
    </row>
    <row r="948" spans="1:33">
      <c r="A948" s="195" t="s">
        <v>901</v>
      </c>
      <c r="B948" s="195"/>
      <c r="C948" s="195"/>
      <c r="D948" s="195" t="s">
        <v>1233</v>
      </c>
      <c r="E948" s="195" t="s">
        <v>1239</v>
      </c>
      <c r="F948" s="195"/>
      <c r="G948" s="195"/>
      <c r="H948" s="195"/>
      <c r="I948" s="195">
        <v>0</v>
      </c>
      <c r="J948" s="195">
        <v>0</v>
      </c>
      <c r="K948" s="195"/>
      <c r="L948" s="195"/>
      <c r="M948" s="195"/>
      <c r="N948" s="195"/>
      <c r="O948" s="195"/>
      <c r="P948" s="195"/>
      <c r="Q948" s="316"/>
      <c r="R948" s="195"/>
      <c r="S948" s="316"/>
      <c r="T948" s="195" t="s">
        <v>889</v>
      </c>
      <c r="U948" s="195"/>
      <c r="V948" s="195"/>
      <c r="W948" s="195"/>
      <c r="X948" s="195"/>
      <c r="Y948" s="195"/>
      <c r="Z948" s="195"/>
      <c r="AA948" s="195"/>
      <c r="AB948" s="316">
        <v>0</v>
      </c>
      <c r="AC948" s="316">
        <v>0</v>
      </c>
      <c r="AD948" s="195"/>
      <c r="AE948" s="195"/>
      <c r="AF948" s="195"/>
      <c r="AG948" s="195"/>
    </row>
    <row r="949" spans="1:33">
      <c r="A949" s="195" t="s">
        <v>901</v>
      </c>
      <c r="B949" s="195"/>
      <c r="C949" s="195"/>
      <c r="D949" s="195"/>
      <c r="E949" s="195"/>
      <c r="F949" s="195"/>
      <c r="G949" s="195"/>
      <c r="H949" s="195"/>
      <c r="I949" s="195">
        <v>0</v>
      </c>
      <c r="J949" s="195">
        <v>0</v>
      </c>
      <c r="K949" s="195"/>
      <c r="L949" s="195"/>
      <c r="M949" s="195"/>
      <c r="N949" s="195"/>
      <c r="O949" s="195"/>
      <c r="P949" s="195"/>
      <c r="Q949" s="316"/>
      <c r="R949" s="195"/>
      <c r="S949" s="316"/>
      <c r="T949" s="195" t="s">
        <v>889</v>
      </c>
      <c r="U949" s="195"/>
      <c r="V949" s="195"/>
      <c r="W949" s="195"/>
      <c r="X949" s="195"/>
      <c r="Y949" s="195"/>
      <c r="Z949" s="195"/>
      <c r="AA949" s="195"/>
      <c r="AB949" s="316">
        <v>0</v>
      </c>
      <c r="AC949" s="316">
        <v>0</v>
      </c>
      <c r="AD949" s="195"/>
      <c r="AE949" s="195"/>
      <c r="AF949" s="195"/>
      <c r="AG949" s="195"/>
    </row>
    <row r="950" spans="1:33">
      <c r="A950" s="195" t="s">
        <v>901</v>
      </c>
      <c r="B950" s="195"/>
      <c r="C950" s="195"/>
      <c r="D950" s="195"/>
      <c r="E950" s="195"/>
      <c r="F950" s="195"/>
      <c r="G950" s="195"/>
      <c r="H950" s="195"/>
      <c r="I950" s="195">
        <v>0</v>
      </c>
      <c r="J950" s="195">
        <v>0</v>
      </c>
      <c r="K950" s="195"/>
      <c r="L950" s="195"/>
      <c r="M950" s="195"/>
      <c r="N950" s="195"/>
      <c r="O950" s="195"/>
      <c r="P950" s="195"/>
      <c r="Q950" s="316"/>
      <c r="R950" s="195"/>
      <c r="S950" s="316"/>
      <c r="T950" s="195" t="s">
        <v>889</v>
      </c>
      <c r="U950" s="195"/>
      <c r="V950" s="195"/>
      <c r="W950" s="195"/>
      <c r="X950" s="195"/>
      <c r="Y950" s="195"/>
      <c r="Z950" s="195"/>
      <c r="AA950" s="195"/>
      <c r="AB950" s="316">
        <v>0</v>
      </c>
      <c r="AC950" s="316">
        <v>0</v>
      </c>
      <c r="AD950" s="195"/>
      <c r="AE950" s="195"/>
      <c r="AF950" s="195"/>
      <c r="AG950" s="195"/>
    </row>
    <row r="951" spans="1:33">
      <c r="A951" s="195" t="s">
        <v>901</v>
      </c>
      <c r="B951" s="195"/>
      <c r="C951" s="195"/>
      <c r="D951" s="195"/>
      <c r="E951" s="195"/>
      <c r="F951" s="195"/>
      <c r="G951" s="195"/>
      <c r="H951" s="195"/>
      <c r="I951" s="195">
        <v>0</v>
      </c>
      <c r="J951" s="195">
        <v>0</v>
      </c>
      <c r="K951" s="195"/>
      <c r="L951" s="195"/>
      <c r="M951" s="195"/>
      <c r="N951" s="195"/>
      <c r="O951" s="195"/>
      <c r="P951" s="195"/>
      <c r="Q951" s="316"/>
      <c r="R951" s="195"/>
      <c r="S951" s="316"/>
      <c r="T951" s="195" t="s">
        <v>889</v>
      </c>
      <c r="U951" s="195"/>
      <c r="V951" s="195"/>
      <c r="W951" s="195"/>
      <c r="X951" s="195"/>
      <c r="Y951" s="195"/>
      <c r="Z951" s="195"/>
      <c r="AA951" s="195"/>
      <c r="AB951" s="316">
        <v>0</v>
      </c>
      <c r="AC951" s="316">
        <v>0</v>
      </c>
      <c r="AD951" s="195"/>
      <c r="AE951" s="195"/>
      <c r="AF951" s="195"/>
      <c r="AG951" s="195"/>
    </row>
    <row r="952" spans="1:33">
      <c r="A952" s="195" t="s">
        <v>901</v>
      </c>
      <c r="B952" s="195" t="s">
        <v>1240</v>
      </c>
      <c r="C952" s="195"/>
      <c r="D952" s="195" t="s">
        <v>1241</v>
      </c>
      <c r="E952" s="195" t="s">
        <v>1242</v>
      </c>
      <c r="F952" s="195"/>
      <c r="G952" s="195"/>
      <c r="H952" s="195"/>
      <c r="I952" s="195">
        <v>0</v>
      </c>
      <c r="J952" s="195">
        <v>0</v>
      </c>
      <c r="K952" s="195"/>
      <c r="L952" s="195"/>
      <c r="M952" s="195"/>
      <c r="N952" s="195"/>
      <c r="O952" s="195"/>
      <c r="P952" s="195"/>
      <c r="Q952" s="316"/>
      <c r="R952" s="195"/>
      <c r="S952" s="316"/>
      <c r="T952" s="195" t="s">
        <v>889</v>
      </c>
      <c r="U952" s="195"/>
      <c r="V952" s="195"/>
      <c r="W952" s="195"/>
      <c r="X952" s="195"/>
      <c r="Y952" s="195"/>
      <c r="Z952" s="195"/>
      <c r="AA952" s="195"/>
      <c r="AB952" s="316">
        <v>0</v>
      </c>
      <c r="AC952" s="316">
        <v>0</v>
      </c>
      <c r="AD952" s="195"/>
      <c r="AE952" s="195"/>
      <c r="AF952" s="195"/>
      <c r="AG952" s="195"/>
    </row>
    <row r="953" spans="1:33">
      <c r="A953" s="195" t="s">
        <v>901</v>
      </c>
      <c r="B953" s="195" t="s">
        <v>1243</v>
      </c>
      <c r="C953" s="195"/>
      <c r="D953" s="195" t="s">
        <v>1241</v>
      </c>
      <c r="E953" s="195" t="s">
        <v>1244</v>
      </c>
      <c r="F953" s="195"/>
      <c r="G953" s="195"/>
      <c r="H953" s="195"/>
      <c r="I953" s="195">
        <v>0</v>
      </c>
      <c r="J953" s="195">
        <v>0</v>
      </c>
      <c r="K953" s="195"/>
      <c r="L953" s="195"/>
      <c r="M953" s="195"/>
      <c r="N953" s="195"/>
      <c r="O953" s="195"/>
      <c r="P953" s="195"/>
      <c r="Q953" s="316"/>
      <c r="R953" s="195"/>
      <c r="S953" s="316"/>
      <c r="T953" s="195" t="s">
        <v>889</v>
      </c>
      <c r="U953" s="195"/>
      <c r="V953" s="195"/>
      <c r="W953" s="195"/>
      <c r="X953" s="195"/>
      <c r="Y953" s="195"/>
      <c r="Z953" s="195"/>
      <c r="AA953" s="195"/>
      <c r="AB953" s="316">
        <v>0</v>
      </c>
      <c r="AC953" s="316">
        <v>0</v>
      </c>
      <c r="AD953" s="195"/>
      <c r="AE953" s="195"/>
      <c r="AF953" s="195"/>
      <c r="AG953" s="195"/>
    </row>
    <row r="954" spans="1:33">
      <c r="A954" s="195" t="s">
        <v>901</v>
      </c>
      <c r="B954" s="195" t="s">
        <v>1245</v>
      </c>
      <c r="C954" s="195"/>
      <c r="D954" s="195" t="s">
        <v>1241</v>
      </c>
      <c r="E954" s="195" t="s">
        <v>1246</v>
      </c>
      <c r="F954" s="195"/>
      <c r="G954" s="195"/>
      <c r="H954" s="195"/>
      <c r="I954" s="195">
        <v>0</v>
      </c>
      <c r="J954" s="195">
        <v>0</v>
      </c>
      <c r="K954" s="195"/>
      <c r="L954" s="195"/>
      <c r="M954" s="195"/>
      <c r="N954" s="195"/>
      <c r="O954" s="195"/>
      <c r="P954" s="195"/>
      <c r="Q954" s="316"/>
      <c r="R954" s="195"/>
      <c r="S954" s="316"/>
      <c r="T954" s="195" t="s">
        <v>889</v>
      </c>
      <c r="U954" s="195"/>
      <c r="V954" s="195"/>
      <c r="W954" s="195"/>
      <c r="X954" s="195"/>
      <c r="Y954" s="195"/>
      <c r="Z954" s="195"/>
      <c r="AA954" s="195"/>
      <c r="AB954" s="316">
        <v>0</v>
      </c>
      <c r="AC954" s="316">
        <v>0</v>
      </c>
      <c r="AD954" s="195"/>
      <c r="AE954" s="195"/>
      <c r="AF954" s="195"/>
      <c r="AG954" s="195"/>
    </row>
    <row r="955" spans="1:33">
      <c r="A955" s="195" t="s">
        <v>901</v>
      </c>
      <c r="B955" s="195" t="s">
        <v>1247</v>
      </c>
      <c r="C955" s="195"/>
      <c r="D955" s="195" t="s">
        <v>1241</v>
      </c>
      <c r="E955" s="195" t="s">
        <v>1248</v>
      </c>
      <c r="F955" s="195"/>
      <c r="G955" s="195"/>
      <c r="H955" s="195"/>
      <c r="I955" s="195">
        <v>0</v>
      </c>
      <c r="J955" s="195">
        <v>0</v>
      </c>
      <c r="K955" s="195"/>
      <c r="L955" s="195"/>
      <c r="M955" s="195"/>
      <c r="N955" s="195"/>
      <c r="O955" s="195"/>
      <c r="P955" s="195"/>
      <c r="Q955" s="316"/>
      <c r="R955" s="195"/>
      <c r="S955" s="316"/>
      <c r="T955" s="195" t="s">
        <v>889</v>
      </c>
      <c r="U955" s="195"/>
      <c r="V955" s="195"/>
      <c r="W955" s="195"/>
      <c r="X955" s="195"/>
      <c r="Y955" s="195"/>
      <c r="Z955" s="195"/>
      <c r="AA955" s="195"/>
      <c r="AB955" s="316">
        <v>0</v>
      </c>
      <c r="AC955" s="316">
        <v>0</v>
      </c>
      <c r="AD955" s="195"/>
      <c r="AE955" s="195"/>
      <c r="AF955" s="195"/>
      <c r="AG955" s="195"/>
    </row>
    <row r="956" spans="1:33">
      <c r="A956" s="195" t="s">
        <v>901</v>
      </c>
      <c r="B956" s="195"/>
      <c r="C956" s="195"/>
      <c r="D956" s="195" t="s">
        <v>1241</v>
      </c>
      <c r="E956" s="195" t="s">
        <v>1249</v>
      </c>
      <c r="F956" s="195"/>
      <c r="G956" s="195"/>
      <c r="H956" s="195"/>
      <c r="I956" s="195">
        <v>0</v>
      </c>
      <c r="J956" s="195">
        <v>0</v>
      </c>
      <c r="K956" s="195"/>
      <c r="L956" s="195"/>
      <c r="M956" s="195"/>
      <c r="N956" s="195"/>
      <c r="O956" s="195"/>
      <c r="P956" s="195"/>
      <c r="Q956" s="316"/>
      <c r="R956" s="195"/>
      <c r="S956" s="316"/>
      <c r="T956" s="195" t="s">
        <v>889</v>
      </c>
      <c r="U956" s="195"/>
      <c r="V956" s="195"/>
      <c r="W956" s="195"/>
      <c r="X956" s="195"/>
      <c r="Y956" s="195"/>
      <c r="Z956" s="195"/>
      <c r="AA956" s="195"/>
      <c r="AB956" s="316">
        <v>0</v>
      </c>
      <c r="AC956" s="316">
        <v>0</v>
      </c>
      <c r="AD956" s="195"/>
      <c r="AE956" s="195"/>
      <c r="AF956" s="195"/>
      <c r="AG956" s="195"/>
    </row>
    <row r="957" spans="1:33">
      <c r="A957" s="195" t="s">
        <v>901</v>
      </c>
      <c r="B957" s="195"/>
      <c r="C957" s="195"/>
      <c r="D957" s="195" t="s">
        <v>1241</v>
      </c>
      <c r="E957" s="195" t="s">
        <v>1250</v>
      </c>
      <c r="F957" s="195"/>
      <c r="G957" s="195"/>
      <c r="H957" s="195"/>
      <c r="I957" s="195">
        <v>0</v>
      </c>
      <c r="J957" s="195">
        <v>0</v>
      </c>
      <c r="K957" s="195"/>
      <c r="L957" s="195"/>
      <c r="M957" s="195"/>
      <c r="N957" s="195"/>
      <c r="O957" s="195"/>
      <c r="P957" s="195"/>
      <c r="Q957" s="316"/>
      <c r="R957" s="195"/>
      <c r="S957" s="316"/>
      <c r="T957" s="195" t="s">
        <v>889</v>
      </c>
      <c r="U957" s="195"/>
      <c r="V957" s="195"/>
      <c r="W957" s="195"/>
      <c r="X957" s="195"/>
      <c r="Y957" s="195"/>
      <c r="Z957" s="195"/>
      <c r="AA957" s="195"/>
      <c r="AB957" s="316">
        <v>0</v>
      </c>
      <c r="AC957" s="316">
        <v>0</v>
      </c>
      <c r="AD957" s="195"/>
      <c r="AE957" s="195"/>
      <c r="AF957" s="195"/>
      <c r="AG957" s="195"/>
    </row>
    <row r="958" spans="1:33">
      <c r="A958" s="195" t="s">
        <v>901</v>
      </c>
      <c r="B958" s="195"/>
      <c r="C958" s="195"/>
      <c r="D958" s="195" t="s">
        <v>1241</v>
      </c>
      <c r="E958" s="195" t="s">
        <v>1251</v>
      </c>
      <c r="F958" s="195"/>
      <c r="G958" s="195"/>
      <c r="H958" s="195"/>
      <c r="I958" s="195">
        <v>0</v>
      </c>
      <c r="J958" s="195">
        <v>0</v>
      </c>
      <c r="K958" s="195"/>
      <c r="L958" s="195"/>
      <c r="M958" s="195"/>
      <c r="N958" s="195"/>
      <c r="O958" s="195"/>
      <c r="P958" s="195"/>
      <c r="Q958" s="316"/>
      <c r="R958" s="195"/>
      <c r="S958" s="316"/>
      <c r="T958" s="195" t="s">
        <v>889</v>
      </c>
      <c r="U958" s="195"/>
      <c r="V958" s="195"/>
      <c r="W958" s="195"/>
      <c r="X958" s="195"/>
      <c r="Y958" s="195"/>
      <c r="Z958" s="195"/>
      <c r="AA958" s="195"/>
      <c r="AB958" s="316">
        <v>0</v>
      </c>
      <c r="AC958" s="316">
        <v>0</v>
      </c>
      <c r="AD958" s="195"/>
      <c r="AE958" s="195"/>
      <c r="AF958" s="195"/>
      <c r="AG958" s="195"/>
    </row>
    <row r="959" spans="1:33">
      <c r="A959" s="195" t="s">
        <v>901</v>
      </c>
      <c r="B959" s="195"/>
      <c r="C959" s="195"/>
      <c r="D959" s="195" t="s">
        <v>1241</v>
      </c>
      <c r="E959" s="195" t="s">
        <v>1252</v>
      </c>
      <c r="F959" s="195"/>
      <c r="G959" s="195"/>
      <c r="H959" s="195"/>
      <c r="I959" s="195">
        <v>23023</v>
      </c>
      <c r="J959" s="195">
        <v>0</v>
      </c>
      <c r="K959" s="195"/>
      <c r="L959" s="195"/>
      <c r="M959" s="195"/>
      <c r="N959" s="195"/>
      <c r="O959" s="195"/>
      <c r="P959" s="195"/>
      <c r="Q959" s="316"/>
      <c r="R959" s="195"/>
      <c r="S959" s="316"/>
      <c r="T959" s="195" t="s">
        <v>889</v>
      </c>
      <c r="U959" s="195"/>
      <c r="V959" s="195"/>
      <c r="W959" s="195"/>
      <c r="X959" s="195"/>
      <c r="Y959" s="195"/>
      <c r="Z959" s="195"/>
      <c r="AA959" s="195"/>
      <c r="AB959" s="316">
        <v>23023.3</v>
      </c>
      <c r="AC959" s="316">
        <v>0</v>
      </c>
      <c r="AD959" s="195"/>
      <c r="AE959" s="195"/>
      <c r="AF959" s="195"/>
      <c r="AG959" s="195"/>
    </row>
    <row r="960" spans="1:33">
      <c r="A960" s="195" t="s">
        <v>901</v>
      </c>
      <c r="B960" s="195"/>
      <c r="C960" s="195"/>
      <c r="D960" s="195" t="s">
        <v>1241</v>
      </c>
      <c r="E960" s="195" t="s">
        <v>1253</v>
      </c>
      <c r="F960" s="195"/>
      <c r="G960" s="195"/>
      <c r="H960" s="195"/>
      <c r="I960" s="195">
        <v>0</v>
      </c>
      <c r="J960" s="195">
        <v>0</v>
      </c>
      <c r="K960" s="195"/>
      <c r="L960" s="195"/>
      <c r="M960" s="195"/>
      <c r="N960" s="195"/>
      <c r="O960" s="195"/>
      <c r="P960" s="195"/>
      <c r="Q960" s="316"/>
      <c r="R960" s="195"/>
      <c r="S960" s="316"/>
      <c r="T960" s="195" t="s">
        <v>889</v>
      </c>
      <c r="U960" s="195"/>
      <c r="V960" s="195"/>
      <c r="W960" s="195"/>
      <c r="X960" s="195"/>
      <c r="Y960" s="195"/>
      <c r="Z960" s="195"/>
      <c r="AA960" s="195"/>
      <c r="AB960" s="316">
        <v>0</v>
      </c>
      <c r="AC960" s="316">
        <v>0</v>
      </c>
      <c r="AD960" s="195"/>
      <c r="AE960" s="195"/>
      <c r="AF960" s="195"/>
      <c r="AG960" s="195"/>
    </row>
    <row r="961" spans="1:33">
      <c r="A961" s="195" t="s">
        <v>901</v>
      </c>
      <c r="B961" s="195"/>
      <c r="C961" s="195"/>
      <c r="D961" s="195" t="s">
        <v>1241</v>
      </c>
      <c r="E961" s="195" t="s">
        <v>1254</v>
      </c>
      <c r="F961" s="195"/>
      <c r="G961" s="195"/>
      <c r="H961" s="195"/>
      <c r="I961" s="195">
        <v>23023</v>
      </c>
      <c r="J961" s="195">
        <v>0</v>
      </c>
      <c r="K961" s="195"/>
      <c r="L961" s="195"/>
      <c r="M961" s="195"/>
      <c r="N961" s="195"/>
      <c r="O961" s="195"/>
      <c r="P961" s="195"/>
      <c r="Q961" s="316"/>
      <c r="R961" s="195"/>
      <c r="S961" s="316"/>
      <c r="T961" s="195" t="s">
        <v>889</v>
      </c>
      <c r="U961" s="195"/>
      <c r="V961" s="195"/>
      <c r="W961" s="195"/>
      <c r="X961" s="195"/>
      <c r="Y961" s="195"/>
      <c r="Z961" s="195"/>
      <c r="AA961" s="195"/>
      <c r="AB961" s="316">
        <v>23023.3</v>
      </c>
      <c r="AC961" s="316">
        <v>0</v>
      </c>
      <c r="AD961" s="195"/>
      <c r="AE961" s="195"/>
      <c r="AF961" s="195"/>
      <c r="AG961" s="195"/>
    </row>
    <row r="962" spans="1:33">
      <c r="A962" s="195" t="s">
        <v>901</v>
      </c>
      <c r="B962" s="195"/>
      <c r="C962" s="195"/>
      <c r="D962" s="195" t="s">
        <v>1241</v>
      </c>
      <c r="E962" s="195" t="s">
        <v>1255</v>
      </c>
      <c r="F962" s="195"/>
      <c r="G962" s="195"/>
      <c r="H962" s="195"/>
      <c r="I962" s="195">
        <v>0</v>
      </c>
      <c r="J962" s="195">
        <v>0</v>
      </c>
      <c r="K962" s="195"/>
      <c r="L962" s="195"/>
      <c r="M962" s="195"/>
      <c r="N962" s="195"/>
      <c r="O962" s="195"/>
      <c r="P962" s="195"/>
      <c r="Q962" s="316"/>
      <c r="R962" s="195"/>
      <c r="S962" s="316"/>
      <c r="T962" s="195" t="s">
        <v>889</v>
      </c>
      <c r="U962" s="195"/>
      <c r="V962" s="195"/>
      <c r="W962" s="195"/>
      <c r="X962" s="195"/>
      <c r="Y962" s="195"/>
      <c r="Z962" s="195"/>
      <c r="AA962" s="195"/>
      <c r="AB962" s="316">
        <v>0</v>
      </c>
      <c r="AC962" s="316">
        <v>0</v>
      </c>
      <c r="AD962" s="195"/>
      <c r="AE962" s="195"/>
      <c r="AF962" s="195"/>
      <c r="AG962" s="195"/>
    </row>
    <row r="963" spans="1:33">
      <c r="A963" s="195" t="s">
        <v>901</v>
      </c>
      <c r="B963" s="195"/>
      <c r="C963" s="195"/>
      <c r="D963" s="195" t="s">
        <v>1241</v>
      </c>
      <c r="E963" s="195" t="s">
        <v>1256</v>
      </c>
      <c r="F963" s="195"/>
      <c r="G963" s="195"/>
      <c r="H963" s="195"/>
      <c r="I963" s="195">
        <v>0</v>
      </c>
      <c r="J963" s="195">
        <v>0</v>
      </c>
      <c r="K963" s="195"/>
      <c r="L963" s="195"/>
      <c r="M963" s="195"/>
      <c r="N963" s="195"/>
      <c r="O963" s="195"/>
      <c r="P963" s="195"/>
      <c r="Q963" s="316"/>
      <c r="R963" s="195"/>
      <c r="S963" s="316"/>
      <c r="T963" s="195" t="s">
        <v>889</v>
      </c>
      <c r="U963" s="195"/>
      <c r="V963" s="195"/>
      <c r="W963" s="195"/>
      <c r="X963" s="195"/>
      <c r="Y963" s="195"/>
      <c r="Z963" s="195"/>
      <c r="AA963" s="195"/>
      <c r="AB963" s="316">
        <v>0</v>
      </c>
      <c r="AC963" s="316">
        <v>0</v>
      </c>
      <c r="AD963" s="195"/>
      <c r="AE963" s="195"/>
      <c r="AF963" s="195"/>
      <c r="AG963" s="195"/>
    </row>
    <row r="964" spans="1:33">
      <c r="A964" s="195" t="s">
        <v>901</v>
      </c>
      <c r="B964" s="195"/>
      <c r="C964" s="195"/>
      <c r="D964" s="195" t="s">
        <v>1241</v>
      </c>
      <c r="E964" s="195" t="s">
        <v>1257</v>
      </c>
      <c r="F964" s="195"/>
      <c r="G964" s="195"/>
      <c r="H964" s="195"/>
      <c r="I964" s="195">
        <v>2125</v>
      </c>
      <c r="J964" s="195">
        <v>0</v>
      </c>
      <c r="K964" s="195"/>
      <c r="L964" s="195"/>
      <c r="M964" s="195"/>
      <c r="N964" s="195"/>
      <c r="O964" s="195"/>
      <c r="P964" s="195"/>
      <c r="Q964" s="316"/>
      <c r="R964" s="195"/>
      <c r="S964" s="316"/>
      <c r="T964" s="195" t="s">
        <v>889</v>
      </c>
      <c r="U964" s="195"/>
      <c r="V964" s="195"/>
      <c r="W964" s="195"/>
      <c r="X964" s="195"/>
      <c r="Y964" s="195"/>
      <c r="Z964" s="195"/>
      <c r="AA964" s="195"/>
      <c r="AB964" s="316">
        <v>2125</v>
      </c>
      <c r="AC964" s="316">
        <v>0</v>
      </c>
      <c r="AD964" s="195"/>
      <c r="AE964" s="195"/>
      <c r="AF964" s="195"/>
      <c r="AG964" s="195"/>
    </row>
    <row r="965" spans="1:33">
      <c r="A965" s="195" t="s">
        <v>901</v>
      </c>
      <c r="B965" s="195"/>
      <c r="C965" s="195"/>
      <c r="D965" s="195" t="s">
        <v>1241</v>
      </c>
      <c r="E965" s="195" t="s">
        <v>1258</v>
      </c>
      <c r="F965" s="195"/>
      <c r="G965" s="195"/>
      <c r="H965" s="195"/>
      <c r="I965" s="195">
        <v>0</v>
      </c>
      <c r="J965" s="195">
        <v>0</v>
      </c>
      <c r="K965" s="195"/>
      <c r="L965" s="195"/>
      <c r="M965" s="195"/>
      <c r="N965" s="195"/>
      <c r="O965" s="195"/>
      <c r="P965" s="195"/>
      <c r="Q965" s="316"/>
      <c r="R965" s="195"/>
      <c r="S965" s="316"/>
      <c r="T965" s="195" t="s">
        <v>889</v>
      </c>
      <c r="U965" s="195"/>
      <c r="V965" s="195"/>
      <c r="W965" s="195"/>
      <c r="X965" s="195"/>
      <c r="Y965" s="195"/>
      <c r="Z965" s="195"/>
      <c r="AA965" s="195"/>
      <c r="AB965" s="316">
        <v>0</v>
      </c>
      <c r="AC965" s="316">
        <v>0</v>
      </c>
      <c r="AD965" s="195"/>
      <c r="AE965" s="195"/>
      <c r="AF965" s="195"/>
      <c r="AG965" s="195"/>
    </row>
    <row r="966" spans="1:33">
      <c r="A966" s="195" t="s">
        <v>901</v>
      </c>
      <c r="B966" s="195"/>
      <c r="C966" s="195"/>
      <c r="D966" s="195" t="s">
        <v>1241</v>
      </c>
      <c r="E966" s="195" t="s">
        <v>1259</v>
      </c>
      <c r="F966" s="195"/>
      <c r="G966" s="195"/>
      <c r="H966" s="195"/>
      <c r="I966" s="195">
        <v>2125</v>
      </c>
      <c r="J966" s="195">
        <v>0</v>
      </c>
      <c r="K966" s="195"/>
      <c r="L966" s="195"/>
      <c r="M966" s="195"/>
      <c r="N966" s="195"/>
      <c r="O966" s="195"/>
      <c r="P966" s="195"/>
      <c r="Q966" s="316"/>
      <c r="R966" s="195"/>
      <c r="S966" s="316"/>
      <c r="T966" s="195" t="s">
        <v>889</v>
      </c>
      <c r="U966" s="195"/>
      <c r="V966" s="195"/>
      <c r="W966" s="195"/>
      <c r="X966" s="195"/>
      <c r="Y966" s="195"/>
      <c r="Z966" s="195"/>
      <c r="AA966" s="195"/>
      <c r="AB966" s="316">
        <v>2125</v>
      </c>
      <c r="AC966" s="316">
        <v>0</v>
      </c>
      <c r="AD966" s="195"/>
      <c r="AE966" s="195"/>
      <c r="AF966" s="195"/>
      <c r="AG966" s="195"/>
    </row>
    <row r="967" spans="1:33">
      <c r="A967" s="195" t="s">
        <v>901</v>
      </c>
      <c r="B967" s="195"/>
      <c r="C967" s="195"/>
      <c r="D967" s="195" t="s">
        <v>1241</v>
      </c>
      <c r="E967" s="195" t="s">
        <v>1260</v>
      </c>
      <c r="F967" s="195"/>
      <c r="G967" s="195"/>
      <c r="H967" s="195"/>
      <c r="I967" s="195">
        <v>0</v>
      </c>
      <c r="J967" s="195">
        <v>0</v>
      </c>
      <c r="K967" s="195"/>
      <c r="L967" s="195"/>
      <c r="M967" s="195"/>
      <c r="N967" s="195"/>
      <c r="O967" s="195"/>
      <c r="P967" s="195"/>
      <c r="Q967" s="316"/>
      <c r="R967" s="195"/>
      <c r="S967" s="316"/>
      <c r="T967" s="195" t="s">
        <v>889</v>
      </c>
      <c r="U967" s="195"/>
      <c r="V967" s="195"/>
      <c r="W967" s="195"/>
      <c r="X967" s="195"/>
      <c r="Y967" s="195"/>
      <c r="Z967" s="195"/>
      <c r="AA967" s="195"/>
      <c r="AB967" s="316">
        <v>0</v>
      </c>
      <c r="AC967" s="316">
        <v>0</v>
      </c>
      <c r="AD967" s="195"/>
      <c r="AE967" s="195"/>
      <c r="AF967" s="195"/>
      <c r="AG967" s="195"/>
    </row>
    <row r="968" spans="1:33">
      <c r="A968" s="195" t="s">
        <v>901</v>
      </c>
      <c r="B968" s="195"/>
      <c r="C968" s="195"/>
      <c r="D968" s="195" t="s">
        <v>1241</v>
      </c>
      <c r="E968" s="195" t="s">
        <v>1261</v>
      </c>
      <c r="F968" s="195"/>
      <c r="G968" s="195"/>
      <c r="H968" s="195"/>
      <c r="I968" s="195">
        <v>0</v>
      </c>
      <c r="J968" s="195">
        <v>0</v>
      </c>
      <c r="K968" s="195"/>
      <c r="L968" s="195"/>
      <c r="M968" s="195"/>
      <c r="N968" s="195"/>
      <c r="O968" s="195"/>
      <c r="P968" s="195"/>
      <c r="Q968" s="316"/>
      <c r="R968" s="195"/>
      <c r="S968" s="316"/>
      <c r="T968" s="195" t="s">
        <v>889</v>
      </c>
      <c r="U968" s="195"/>
      <c r="V968" s="195"/>
      <c r="W968" s="195"/>
      <c r="X968" s="195"/>
      <c r="Y968" s="195"/>
      <c r="Z968" s="195"/>
      <c r="AA968" s="195"/>
      <c r="AB968" s="316">
        <v>0</v>
      </c>
      <c r="AC968" s="316">
        <v>0</v>
      </c>
      <c r="AD968" s="195"/>
      <c r="AE968" s="195"/>
      <c r="AF968" s="195"/>
      <c r="AG968" s="195"/>
    </row>
    <row r="969" spans="1:33">
      <c r="A969" s="195" t="s">
        <v>901</v>
      </c>
      <c r="B969" s="195"/>
      <c r="C969" s="195"/>
      <c r="D969" s="195" t="s">
        <v>1241</v>
      </c>
      <c r="E969" s="195" t="s">
        <v>1262</v>
      </c>
      <c r="F969" s="195"/>
      <c r="G969" s="195"/>
      <c r="H969" s="195"/>
      <c r="I969" s="195">
        <v>20898</v>
      </c>
      <c r="J969" s="195">
        <v>0</v>
      </c>
      <c r="K969" s="195"/>
      <c r="L969" s="195"/>
      <c r="M969" s="195"/>
      <c r="N969" s="195"/>
      <c r="O969" s="195"/>
      <c r="P969" s="195"/>
      <c r="Q969" s="316"/>
      <c r="R969" s="195"/>
      <c r="S969" s="316"/>
      <c r="T969" s="195" t="s">
        <v>889</v>
      </c>
      <c r="U969" s="195"/>
      <c r="V969" s="195"/>
      <c r="W969" s="195"/>
      <c r="X969" s="195"/>
      <c r="Y969" s="195"/>
      <c r="Z969" s="195"/>
      <c r="AA969" s="195"/>
      <c r="AB969" s="316">
        <v>20898.3</v>
      </c>
      <c r="AC969" s="316">
        <v>0</v>
      </c>
      <c r="AD969" s="195"/>
      <c r="AE969" s="195"/>
      <c r="AF969" s="195"/>
      <c r="AG969" s="195"/>
    </row>
    <row r="970" spans="1:33">
      <c r="A970" s="195" t="s">
        <v>901</v>
      </c>
      <c r="B970" s="195"/>
      <c r="C970" s="195"/>
      <c r="D970" s="195" t="s">
        <v>1241</v>
      </c>
      <c r="E970" s="195" t="s">
        <v>1263</v>
      </c>
      <c r="F970" s="195"/>
      <c r="G970" s="195"/>
      <c r="H970" s="195"/>
      <c r="I970" s="195">
        <v>0</v>
      </c>
      <c r="J970" s="195">
        <v>0</v>
      </c>
      <c r="K970" s="195"/>
      <c r="L970" s="195"/>
      <c r="M970" s="195"/>
      <c r="N970" s="195"/>
      <c r="O970" s="195"/>
      <c r="P970" s="195"/>
      <c r="Q970" s="316"/>
      <c r="R970" s="195"/>
      <c r="S970" s="316"/>
      <c r="T970" s="195" t="s">
        <v>889</v>
      </c>
      <c r="U970" s="195"/>
      <c r="V970" s="195"/>
      <c r="W970" s="195"/>
      <c r="X970" s="195"/>
      <c r="Y970" s="195"/>
      <c r="Z970" s="195"/>
      <c r="AA970" s="195"/>
      <c r="AB970" s="316">
        <v>0</v>
      </c>
      <c r="AC970" s="316">
        <v>0</v>
      </c>
      <c r="AD970" s="195"/>
      <c r="AE970" s="195"/>
      <c r="AF970" s="195"/>
      <c r="AG970" s="195"/>
    </row>
    <row r="971" spans="1:33">
      <c r="A971" s="195" t="s">
        <v>901</v>
      </c>
      <c r="B971" s="195"/>
      <c r="C971" s="195"/>
      <c r="D971" s="195" t="s">
        <v>1241</v>
      </c>
      <c r="E971" s="195" t="s">
        <v>1264</v>
      </c>
      <c r="F971" s="195"/>
      <c r="G971" s="195"/>
      <c r="H971" s="195"/>
      <c r="I971" s="195">
        <v>20898</v>
      </c>
      <c r="J971" s="195">
        <v>0</v>
      </c>
      <c r="K971" s="195"/>
      <c r="L971" s="195"/>
      <c r="M971" s="195"/>
      <c r="N971" s="195"/>
      <c r="O971" s="195"/>
      <c r="P971" s="195"/>
      <c r="Q971" s="316"/>
      <c r="R971" s="195"/>
      <c r="S971" s="316"/>
      <c r="T971" s="195" t="s">
        <v>889</v>
      </c>
      <c r="U971" s="195"/>
      <c r="V971" s="195"/>
      <c r="W971" s="195"/>
      <c r="X971" s="195"/>
      <c r="Y971" s="195"/>
      <c r="Z971" s="195"/>
      <c r="AA971" s="195"/>
      <c r="AB971" s="316">
        <v>20898.3</v>
      </c>
      <c r="AC971" s="316">
        <v>0</v>
      </c>
      <c r="AD971" s="195"/>
      <c r="AE971" s="195"/>
      <c r="AF971" s="195"/>
      <c r="AG971" s="195"/>
    </row>
    <row r="972" spans="1:33">
      <c r="A972" s="195" t="s">
        <v>901</v>
      </c>
      <c r="B972" s="195"/>
      <c r="C972" s="195"/>
      <c r="D972" s="195"/>
      <c r="E972" s="195"/>
      <c r="F972" s="195"/>
      <c r="G972" s="195"/>
      <c r="H972" s="195"/>
      <c r="I972" s="195">
        <v>0</v>
      </c>
      <c r="J972" s="195">
        <v>0</v>
      </c>
      <c r="K972" s="195"/>
      <c r="L972" s="195"/>
      <c r="M972" s="195"/>
      <c r="N972" s="195"/>
      <c r="O972" s="195"/>
      <c r="P972" s="195"/>
      <c r="Q972" s="316"/>
      <c r="R972" s="195"/>
      <c r="S972" s="316"/>
      <c r="T972" s="195" t="s">
        <v>889</v>
      </c>
      <c r="U972" s="195"/>
      <c r="V972" s="195"/>
      <c r="W972" s="195"/>
      <c r="X972" s="195"/>
      <c r="Y972" s="195"/>
      <c r="Z972" s="195"/>
      <c r="AA972" s="195"/>
      <c r="AB972" s="316">
        <v>0</v>
      </c>
      <c r="AC972" s="316">
        <v>0</v>
      </c>
      <c r="AD972" s="195"/>
      <c r="AE972" s="195"/>
      <c r="AF972" s="195"/>
      <c r="AG972" s="195"/>
    </row>
    <row r="973" spans="1:33">
      <c r="A973" s="195" t="s">
        <v>901</v>
      </c>
      <c r="B973" s="195"/>
      <c r="C973" s="195"/>
      <c r="D973" s="195"/>
      <c r="E973" s="195"/>
      <c r="F973" s="195"/>
      <c r="G973" s="195"/>
      <c r="H973" s="195"/>
      <c r="I973" s="195">
        <v>0</v>
      </c>
      <c r="J973" s="195">
        <v>0</v>
      </c>
      <c r="K973" s="195"/>
      <c r="L973" s="195"/>
      <c r="M973" s="195"/>
      <c r="N973" s="195"/>
      <c r="O973" s="195"/>
      <c r="P973" s="195"/>
      <c r="Q973" s="316"/>
      <c r="R973" s="195"/>
      <c r="S973" s="316"/>
      <c r="T973" s="195" t="s">
        <v>889</v>
      </c>
      <c r="U973" s="195"/>
      <c r="V973" s="195"/>
      <c r="W973" s="195"/>
      <c r="X973" s="195"/>
      <c r="Y973" s="195"/>
      <c r="Z973" s="195"/>
      <c r="AA973" s="195"/>
      <c r="AB973" s="316">
        <v>0</v>
      </c>
      <c r="AC973" s="316">
        <v>0</v>
      </c>
      <c r="AD973" s="195"/>
      <c r="AE973" s="195"/>
      <c r="AF973" s="195"/>
      <c r="AG973" s="195"/>
    </row>
    <row r="974" spans="1:33">
      <c r="A974" s="195" t="s">
        <v>901</v>
      </c>
      <c r="B974" s="195"/>
      <c r="C974" s="195"/>
      <c r="D974" s="195"/>
      <c r="E974" s="195"/>
      <c r="F974" s="195"/>
      <c r="G974" s="195"/>
      <c r="H974" s="195"/>
      <c r="I974" s="195">
        <v>0</v>
      </c>
      <c r="J974" s="195">
        <v>0</v>
      </c>
      <c r="K974" s="195"/>
      <c r="L974" s="195"/>
      <c r="M974" s="195"/>
      <c r="N974" s="195"/>
      <c r="O974" s="195"/>
      <c r="P974" s="195"/>
      <c r="Q974" s="316"/>
      <c r="R974" s="195"/>
      <c r="S974" s="316"/>
      <c r="T974" s="195" t="s">
        <v>889</v>
      </c>
      <c r="U974" s="195"/>
      <c r="V974" s="195"/>
      <c r="W974" s="195"/>
      <c r="X974" s="195"/>
      <c r="Y974" s="195"/>
      <c r="Z974" s="195"/>
      <c r="AA974" s="195"/>
      <c r="AB974" s="316">
        <v>0</v>
      </c>
      <c r="AC974" s="316">
        <v>0</v>
      </c>
      <c r="AD974" s="195"/>
      <c r="AE974" s="195"/>
      <c r="AF974" s="195"/>
      <c r="AG974" s="195"/>
    </row>
    <row r="975" spans="1:33">
      <c r="A975" s="195" t="s">
        <v>901</v>
      </c>
      <c r="B975" s="195"/>
      <c r="C975" s="195"/>
      <c r="D975" s="195" t="s">
        <v>1265</v>
      </c>
      <c r="E975" s="195" t="s">
        <v>1234</v>
      </c>
      <c r="F975" s="195"/>
      <c r="G975" s="195"/>
      <c r="H975" s="195"/>
      <c r="I975" s="195">
        <v>1318620</v>
      </c>
      <c r="J975" s="195">
        <v>0</v>
      </c>
      <c r="K975" s="195"/>
      <c r="L975" s="195"/>
      <c r="M975" s="195"/>
      <c r="N975" s="195"/>
      <c r="O975" s="195"/>
      <c r="P975" s="195"/>
      <c r="Q975" s="316"/>
      <c r="R975" s="195"/>
      <c r="S975" s="316"/>
      <c r="T975" s="195" t="s">
        <v>889</v>
      </c>
      <c r="U975" s="195"/>
      <c r="V975" s="195"/>
      <c r="W975" s="195"/>
      <c r="X975" s="195"/>
      <c r="Y975" s="195"/>
      <c r="Z975" s="195"/>
      <c r="AA975" s="195"/>
      <c r="AB975" s="316">
        <v>1318620</v>
      </c>
      <c r="AC975" s="316">
        <v>0</v>
      </c>
      <c r="AD975" s="195"/>
      <c r="AE975" s="195"/>
      <c r="AF975" s="195"/>
      <c r="AG975" s="195"/>
    </row>
    <row r="976" spans="1:33">
      <c r="A976" s="195" t="s">
        <v>901</v>
      </c>
      <c r="B976" s="195"/>
      <c r="C976" s="195"/>
      <c r="D976" s="195" t="s">
        <v>1265</v>
      </c>
      <c r="E976" s="195" t="s">
        <v>1266</v>
      </c>
      <c r="F976" s="195"/>
      <c r="G976" s="195"/>
      <c r="H976" s="195"/>
      <c r="I976" s="195">
        <v>291000</v>
      </c>
      <c r="J976" s="195">
        <v>600000</v>
      </c>
      <c r="K976" s="195"/>
      <c r="L976" s="195"/>
      <c r="M976" s="195"/>
      <c r="N976" s="195"/>
      <c r="O976" s="195"/>
      <c r="P976" s="195"/>
      <c r="Q976" s="316"/>
      <c r="R976" s="195"/>
      <c r="S976" s="316"/>
      <c r="T976" s="195" t="s">
        <v>889</v>
      </c>
      <c r="U976" s="195"/>
      <c r="V976" s="195"/>
      <c r="W976" s="195"/>
      <c r="X976" s="195"/>
      <c r="Y976" s="195"/>
      <c r="Z976" s="195"/>
      <c r="AA976" s="195"/>
      <c r="AB976" s="316">
        <v>291000</v>
      </c>
      <c r="AC976" s="316">
        <v>0</v>
      </c>
      <c r="AD976" s="195"/>
      <c r="AE976" s="195"/>
      <c r="AF976" s="195"/>
      <c r="AG976" s="195"/>
    </row>
    <row r="977" spans="1:33">
      <c r="A977" s="195" t="s">
        <v>901</v>
      </c>
      <c r="B977" s="195"/>
      <c r="C977" s="195"/>
      <c r="D977" s="195" t="s">
        <v>1265</v>
      </c>
      <c r="E977" s="195" t="s">
        <v>1267</v>
      </c>
      <c r="F977" s="195"/>
      <c r="G977" s="195"/>
      <c r="H977" s="195"/>
      <c r="I977" s="195">
        <v>0</v>
      </c>
      <c r="J977" s="195">
        <v>0</v>
      </c>
      <c r="K977" s="195"/>
      <c r="L977" s="195"/>
      <c r="M977" s="195"/>
      <c r="N977" s="195"/>
      <c r="O977" s="195"/>
      <c r="P977" s="195"/>
      <c r="Q977" s="316"/>
      <c r="R977" s="195"/>
      <c r="S977" s="316"/>
      <c r="T977" s="195" t="s">
        <v>889</v>
      </c>
      <c r="U977" s="195"/>
      <c r="V977" s="195"/>
      <c r="W977" s="195"/>
      <c r="X977" s="195"/>
      <c r="Y977" s="195"/>
      <c r="Z977" s="195"/>
      <c r="AA977" s="195"/>
      <c r="AB977" s="316">
        <v>0</v>
      </c>
      <c r="AC977" s="316">
        <v>0</v>
      </c>
      <c r="AD977" s="195"/>
      <c r="AE977" s="195"/>
      <c r="AF977" s="195"/>
      <c r="AG977" s="195"/>
    </row>
    <row r="978" spans="1:33">
      <c r="A978" s="195" t="s">
        <v>901</v>
      </c>
      <c r="B978" s="195"/>
      <c r="C978" s="195"/>
      <c r="D978" s="195" t="s">
        <v>1265</v>
      </c>
      <c r="E978" s="195" t="s">
        <v>1268</v>
      </c>
      <c r="F978" s="195"/>
      <c r="G978" s="195"/>
      <c r="H978" s="195"/>
      <c r="I978" s="195">
        <v>499920</v>
      </c>
      <c r="J978" s="195">
        <v>300000</v>
      </c>
      <c r="K978" s="195"/>
      <c r="L978" s="195"/>
      <c r="M978" s="195"/>
      <c r="N978" s="195"/>
      <c r="O978" s="195"/>
      <c r="P978" s="195"/>
      <c r="Q978" s="316"/>
      <c r="R978" s="195"/>
      <c r="S978" s="316"/>
      <c r="T978" s="195" t="s">
        <v>889</v>
      </c>
      <c r="U978" s="195"/>
      <c r="V978" s="195"/>
      <c r="W978" s="195"/>
      <c r="X978" s="195"/>
      <c r="Y978" s="195"/>
      <c r="Z978" s="195"/>
      <c r="AA978" s="195"/>
      <c r="AB978" s="316">
        <v>499920</v>
      </c>
      <c r="AC978" s="316">
        <v>0</v>
      </c>
      <c r="AD978" s="195"/>
      <c r="AE978" s="195"/>
      <c r="AF978" s="195"/>
      <c r="AG978" s="195"/>
    </row>
    <row r="979" spans="1:33">
      <c r="A979" s="195" t="s">
        <v>901</v>
      </c>
      <c r="B979" s="195"/>
      <c r="C979" s="195"/>
      <c r="D979" s="195" t="s">
        <v>1265</v>
      </c>
      <c r="E979" s="195" t="s">
        <v>1269</v>
      </c>
      <c r="F979" s="195"/>
      <c r="G979" s="195"/>
      <c r="H979" s="195"/>
      <c r="I979" s="195">
        <v>0</v>
      </c>
      <c r="J979" s="195">
        <v>0</v>
      </c>
      <c r="K979" s="195"/>
      <c r="L979" s="195"/>
      <c r="M979" s="195"/>
      <c r="N979" s="195"/>
      <c r="O979" s="195"/>
      <c r="P979" s="195"/>
      <c r="Q979" s="316"/>
      <c r="R979" s="195"/>
      <c r="S979" s="316"/>
      <c r="T979" s="195" t="s">
        <v>889</v>
      </c>
      <c r="U979" s="195"/>
      <c r="V979" s="195"/>
      <c r="W979" s="195"/>
      <c r="X979" s="195"/>
      <c r="Y979" s="195"/>
      <c r="Z979" s="195"/>
      <c r="AA979" s="195"/>
      <c r="AB979" s="316">
        <v>0</v>
      </c>
      <c r="AC979" s="316">
        <v>0</v>
      </c>
      <c r="AD979" s="195"/>
      <c r="AE979" s="195"/>
      <c r="AF979" s="195"/>
      <c r="AG979" s="195"/>
    </row>
    <row r="980" spans="1:33">
      <c r="A980" s="195" t="s">
        <v>901</v>
      </c>
      <c r="B980" s="195"/>
      <c r="C980" s="195"/>
      <c r="D980" s="195" t="s">
        <v>1265</v>
      </c>
      <c r="E980" s="195" t="s">
        <v>1239</v>
      </c>
      <c r="F980" s="195"/>
      <c r="G980" s="195"/>
      <c r="H980" s="195"/>
      <c r="I980" s="195">
        <v>1109700</v>
      </c>
      <c r="J980" s="195">
        <v>2300000</v>
      </c>
      <c r="K980" s="195"/>
      <c r="L980" s="195"/>
      <c r="M980" s="195"/>
      <c r="N980" s="195"/>
      <c r="O980" s="195"/>
      <c r="P980" s="195"/>
      <c r="Q980" s="316"/>
      <c r="R980" s="195"/>
      <c r="S980" s="316"/>
      <c r="T980" s="195" t="s">
        <v>889</v>
      </c>
      <c r="U980" s="195"/>
      <c r="V980" s="195"/>
      <c r="W980" s="195"/>
      <c r="X980" s="195"/>
      <c r="Y980" s="195"/>
      <c r="Z980" s="195"/>
      <c r="AA980" s="195"/>
      <c r="AB980" s="316">
        <v>1109700</v>
      </c>
      <c r="AC980" s="316">
        <v>0</v>
      </c>
      <c r="AD980" s="195"/>
      <c r="AE980" s="195"/>
      <c r="AF980" s="195"/>
      <c r="AG980" s="195"/>
    </row>
    <row r="981" spans="1:33">
      <c r="A981" s="195" t="s">
        <v>901</v>
      </c>
      <c r="B981" s="195"/>
      <c r="C981" s="195"/>
      <c r="D981" s="195"/>
      <c r="E981" s="195"/>
      <c r="F981" s="195"/>
      <c r="G981" s="195"/>
      <c r="H981" s="195"/>
      <c r="I981" s="195">
        <v>0</v>
      </c>
      <c r="J981" s="195">
        <v>0</v>
      </c>
      <c r="K981" s="195"/>
      <c r="L981" s="195"/>
      <c r="M981" s="195"/>
      <c r="N981" s="195"/>
      <c r="O981" s="195"/>
      <c r="P981" s="195"/>
      <c r="Q981" s="316"/>
      <c r="R981" s="195"/>
      <c r="S981" s="316"/>
      <c r="T981" s="195" t="s">
        <v>889</v>
      </c>
      <c r="U981" s="195"/>
      <c r="V981" s="195"/>
      <c r="W981" s="195"/>
      <c r="X981" s="195"/>
      <c r="Y981" s="195"/>
      <c r="Z981" s="195"/>
      <c r="AA981" s="195"/>
      <c r="AB981" s="316">
        <v>0</v>
      </c>
      <c r="AC981" s="316">
        <v>0</v>
      </c>
      <c r="AD981" s="195"/>
      <c r="AE981" s="195"/>
      <c r="AF981" s="195"/>
      <c r="AG981" s="195"/>
    </row>
    <row r="982" spans="1:33">
      <c r="A982" s="195" t="s">
        <v>901</v>
      </c>
      <c r="B982" s="195"/>
      <c r="C982" s="195"/>
      <c r="D982" s="195"/>
      <c r="E982" s="195"/>
      <c r="F982" s="195"/>
      <c r="G982" s="195"/>
      <c r="H982" s="195"/>
      <c r="I982" s="195">
        <v>0</v>
      </c>
      <c r="J982" s="195">
        <v>0</v>
      </c>
      <c r="K982" s="195"/>
      <c r="L982" s="195"/>
      <c r="M982" s="195"/>
      <c r="N982" s="195"/>
      <c r="O982" s="195"/>
      <c r="P982" s="195"/>
      <c r="Q982" s="316"/>
      <c r="R982" s="195"/>
      <c r="S982" s="316"/>
      <c r="T982" s="195" t="s">
        <v>889</v>
      </c>
      <c r="U982" s="195"/>
      <c r="V982" s="195"/>
      <c r="W982" s="195"/>
      <c r="X982" s="195"/>
      <c r="Y982" s="195"/>
      <c r="Z982" s="195"/>
      <c r="AA982" s="195"/>
      <c r="AB982" s="316">
        <v>0</v>
      </c>
      <c r="AC982" s="316">
        <v>0</v>
      </c>
      <c r="AD982" s="195"/>
      <c r="AE982" s="195"/>
      <c r="AF982" s="195"/>
      <c r="AG982" s="195"/>
    </row>
    <row r="983" spans="1:33">
      <c r="A983" s="195" t="s">
        <v>901</v>
      </c>
      <c r="B983" s="195"/>
      <c r="C983" s="195"/>
      <c r="D983" s="195"/>
      <c r="E983" s="195"/>
      <c r="F983" s="195"/>
      <c r="G983" s="195"/>
      <c r="H983" s="195"/>
      <c r="I983" s="195">
        <v>0</v>
      </c>
      <c r="J983" s="195">
        <v>0</v>
      </c>
      <c r="K983" s="195"/>
      <c r="L983" s="195"/>
      <c r="M983" s="195"/>
      <c r="N983" s="195"/>
      <c r="O983" s="195"/>
      <c r="P983" s="195"/>
      <c r="Q983" s="316"/>
      <c r="R983" s="195"/>
      <c r="S983" s="316"/>
      <c r="T983" s="195" t="s">
        <v>889</v>
      </c>
      <c r="U983" s="195"/>
      <c r="V983" s="195"/>
      <c r="W983" s="195"/>
      <c r="X983" s="195"/>
      <c r="Y983" s="195"/>
      <c r="Z983" s="195"/>
      <c r="AA983" s="195"/>
      <c r="AB983" s="316">
        <v>0</v>
      </c>
      <c r="AC983" s="316">
        <v>0</v>
      </c>
      <c r="AD983" s="195"/>
      <c r="AE983" s="195"/>
      <c r="AF983" s="195"/>
      <c r="AG983" s="195"/>
    </row>
    <row r="984" spans="1:33">
      <c r="A984" s="195" t="s">
        <v>901</v>
      </c>
      <c r="B984" s="195"/>
      <c r="C984" s="195"/>
      <c r="D984" s="195"/>
      <c r="E984" s="195"/>
      <c r="F984" s="195"/>
      <c r="G984" s="195"/>
      <c r="H984" s="195"/>
      <c r="I984" s="195">
        <v>0</v>
      </c>
      <c r="J984" s="195">
        <v>0</v>
      </c>
      <c r="K984" s="195"/>
      <c r="L984" s="195"/>
      <c r="M984" s="195"/>
      <c r="N984" s="195"/>
      <c r="O984" s="195"/>
      <c r="P984" s="195"/>
      <c r="Q984" s="316"/>
      <c r="R984" s="195"/>
      <c r="S984" s="316"/>
      <c r="T984" s="195" t="s">
        <v>889</v>
      </c>
      <c r="U984" s="195"/>
      <c r="V984" s="195"/>
      <c r="W984" s="195"/>
      <c r="X984" s="195"/>
      <c r="Y984" s="195"/>
      <c r="Z984" s="195"/>
      <c r="AA984" s="195"/>
      <c r="AB984" s="316">
        <v>0</v>
      </c>
      <c r="AC984" s="316">
        <v>0</v>
      </c>
      <c r="AD984" s="195"/>
      <c r="AE984" s="195"/>
      <c r="AF984" s="195"/>
      <c r="AG984" s="195"/>
    </row>
    <row r="985" spans="1:33">
      <c r="A985" s="195" t="s">
        <v>901</v>
      </c>
      <c r="B985" s="195"/>
      <c r="C985" s="195"/>
      <c r="D985" s="195"/>
      <c r="E985" s="195"/>
      <c r="F985" s="195"/>
      <c r="G985" s="195"/>
      <c r="H985" s="195"/>
      <c r="I985" s="195">
        <v>0</v>
      </c>
      <c r="J985" s="195">
        <v>0</v>
      </c>
      <c r="K985" s="195"/>
      <c r="L985" s="195"/>
      <c r="M985" s="195"/>
      <c r="N985" s="195"/>
      <c r="O985" s="195"/>
      <c r="P985" s="195"/>
      <c r="Q985" s="316"/>
      <c r="R985" s="195"/>
      <c r="S985" s="316"/>
      <c r="T985" s="195" t="s">
        <v>889</v>
      </c>
      <c r="U985" s="195"/>
      <c r="V985" s="195"/>
      <c r="W985" s="195"/>
      <c r="X985" s="195"/>
      <c r="Y985" s="195"/>
      <c r="Z985" s="195"/>
      <c r="AA985" s="195"/>
      <c r="AB985" s="316">
        <v>0</v>
      </c>
      <c r="AC985" s="316">
        <v>0</v>
      </c>
      <c r="AD985" s="195"/>
      <c r="AE985" s="195"/>
      <c r="AF985" s="195"/>
      <c r="AG985" s="195"/>
    </row>
    <row r="986" spans="1:33">
      <c r="A986" s="195" t="s">
        <v>901</v>
      </c>
      <c r="B986" s="195"/>
      <c r="C986" s="195"/>
      <c r="D986" s="195"/>
      <c r="E986" s="195"/>
      <c r="F986" s="195"/>
      <c r="G986" s="195"/>
      <c r="H986" s="195"/>
      <c r="I986" s="195">
        <v>0</v>
      </c>
      <c r="J986" s="195">
        <v>0</v>
      </c>
      <c r="K986" s="195"/>
      <c r="L986" s="195"/>
      <c r="M986" s="195"/>
      <c r="N986" s="195"/>
      <c r="O986" s="195"/>
      <c r="P986" s="195"/>
      <c r="Q986" s="316"/>
      <c r="R986" s="195"/>
      <c r="S986" s="316"/>
      <c r="T986" s="195" t="s">
        <v>889</v>
      </c>
      <c r="U986" s="195"/>
      <c r="V986" s="195"/>
      <c r="W986" s="195"/>
      <c r="X986" s="195"/>
      <c r="Y986" s="195"/>
      <c r="Z986" s="195"/>
      <c r="AA986" s="195"/>
      <c r="AB986" s="316">
        <v>0</v>
      </c>
      <c r="AC986" s="316">
        <v>0</v>
      </c>
      <c r="AD986" s="195"/>
      <c r="AE986" s="195"/>
      <c r="AF986" s="195"/>
      <c r="AG986" s="195"/>
    </row>
    <row r="987" spans="1:33">
      <c r="A987" s="195" t="s">
        <v>901</v>
      </c>
      <c r="B987" s="195"/>
      <c r="C987" s="195"/>
      <c r="D987" s="195"/>
      <c r="E987" s="195"/>
      <c r="F987" s="195"/>
      <c r="G987" s="195"/>
      <c r="H987" s="195"/>
      <c r="I987" s="195">
        <v>0</v>
      </c>
      <c r="J987" s="195">
        <v>0</v>
      </c>
      <c r="K987" s="195"/>
      <c r="L987" s="195"/>
      <c r="M987" s="195"/>
      <c r="N987" s="195"/>
      <c r="O987" s="195"/>
      <c r="P987" s="195"/>
      <c r="Q987" s="316"/>
      <c r="R987" s="195"/>
      <c r="S987" s="316"/>
      <c r="T987" s="195" t="s">
        <v>889</v>
      </c>
      <c r="U987" s="195"/>
      <c r="V987" s="195"/>
      <c r="W987" s="195"/>
      <c r="X987" s="195"/>
      <c r="Y987" s="195"/>
      <c r="Z987" s="195"/>
      <c r="AA987" s="195"/>
      <c r="AB987" s="316">
        <v>0</v>
      </c>
      <c r="AC987" s="316">
        <v>0</v>
      </c>
      <c r="AD987" s="195"/>
      <c r="AE987" s="195"/>
      <c r="AF987" s="195"/>
      <c r="AG987" s="195"/>
    </row>
    <row r="988" spans="1:33">
      <c r="A988" s="195" t="s">
        <v>901</v>
      </c>
      <c r="B988" s="195"/>
      <c r="C988" s="195"/>
      <c r="D988" s="195"/>
      <c r="E988" s="195"/>
      <c r="F988" s="195"/>
      <c r="G988" s="195"/>
      <c r="H988" s="195"/>
      <c r="I988" s="195">
        <v>0</v>
      </c>
      <c r="J988" s="195">
        <v>0</v>
      </c>
      <c r="K988" s="195"/>
      <c r="L988" s="195"/>
      <c r="M988" s="195"/>
      <c r="N988" s="195"/>
      <c r="O988" s="195"/>
      <c r="P988" s="195"/>
      <c r="Q988" s="316"/>
      <c r="R988" s="195"/>
      <c r="S988" s="316"/>
      <c r="T988" s="195" t="s">
        <v>889</v>
      </c>
      <c r="U988" s="195"/>
      <c r="V988" s="195"/>
      <c r="W988" s="195"/>
      <c r="X988" s="195"/>
      <c r="Y988" s="195"/>
      <c r="Z988" s="195"/>
      <c r="AA988" s="195"/>
      <c r="AB988" s="316">
        <v>0</v>
      </c>
      <c r="AC988" s="316">
        <v>0</v>
      </c>
      <c r="AD988" s="195"/>
      <c r="AE988" s="195"/>
      <c r="AF988" s="195"/>
      <c r="AG988" s="195"/>
    </row>
    <row r="989" spans="1:33">
      <c r="A989" s="195" t="s">
        <v>901</v>
      </c>
      <c r="B989" s="195"/>
      <c r="C989" s="195"/>
      <c r="D989" s="195"/>
      <c r="E989" s="195"/>
      <c r="F989" s="195"/>
      <c r="G989" s="195"/>
      <c r="H989" s="195"/>
      <c r="I989" s="195">
        <v>0</v>
      </c>
      <c r="J989" s="195">
        <v>0</v>
      </c>
      <c r="K989" s="195"/>
      <c r="L989" s="195"/>
      <c r="M989" s="195"/>
      <c r="N989" s="195"/>
      <c r="O989" s="195"/>
      <c r="P989" s="195"/>
      <c r="Q989" s="316"/>
      <c r="R989" s="195"/>
      <c r="S989" s="316"/>
      <c r="T989" s="195" t="s">
        <v>889</v>
      </c>
      <c r="U989" s="195"/>
      <c r="V989" s="195"/>
      <c r="W989" s="195"/>
      <c r="X989" s="195"/>
      <c r="Y989" s="195"/>
      <c r="Z989" s="195"/>
      <c r="AA989" s="195"/>
      <c r="AB989" s="316">
        <v>0</v>
      </c>
      <c r="AC989" s="316">
        <v>0</v>
      </c>
      <c r="AD989" s="195"/>
      <c r="AE989" s="195"/>
      <c r="AF989" s="195"/>
      <c r="AG989" s="195"/>
    </row>
    <row r="990" spans="1:33">
      <c r="A990" s="195" t="s">
        <v>901</v>
      </c>
      <c r="B990" s="195"/>
      <c r="C990" s="195"/>
      <c r="D990" s="195"/>
      <c r="E990" s="195"/>
      <c r="F990" s="195"/>
      <c r="G990" s="195"/>
      <c r="H990" s="195"/>
      <c r="I990" s="195">
        <v>0</v>
      </c>
      <c r="J990" s="195">
        <v>0</v>
      </c>
      <c r="K990" s="195"/>
      <c r="L990" s="195"/>
      <c r="M990" s="195"/>
      <c r="N990" s="195"/>
      <c r="O990" s="195"/>
      <c r="P990" s="195"/>
      <c r="Q990" s="316"/>
      <c r="R990" s="195"/>
      <c r="S990" s="316"/>
      <c r="T990" s="195" t="s">
        <v>889</v>
      </c>
      <c r="U990" s="195"/>
      <c r="V990" s="195"/>
      <c r="W990" s="195"/>
      <c r="X990" s="195"/>
      <c r="Y990" s="195"/>
      <c r="Z990" s="195"/>
      <c r="AA990" s="195"/>
      <c r="AB990" s="316">
        <v>0</v>
      </c>
      <c r="AC990" s="316">
        <v>0</v>
      </c>
      <c r="AD990" s="195"/>
      <c r="AE990" s="195"/>
      <c r="AF990" s="195"/>
      <c r="AG990" s="195"/>
    </row>
    <row r="991" spans="1:33">
      <c r="A991" s="195" t="s">
        <v>901</v>
      </c>
      <c r="B991" s="195"/>
      <c r="C991" s="195"/>
      <c r="D991" s="195"/>
      <c r="E991" s="195"/>
      <c r="F991" s="195"/>
      <c r="G991" s="195"/>
      <c r="H991" s="195"/>
      <c r="I991" s="195">
        <v>0</v>
      </c>
      <c r="J991" s="195">
        <v>0</v>
      </c>
      <c r="K991" s="195"/>
      <c r="L991" s="195"/>
      <c r="M991" s="195"/>
      <c r="N991" s="195"/>
      <c r="O991" s="195"/>
      <c r="P991" s="195"/>
      <c r="Q991" s="316"/>
      <c r="R991" s="195"/>
      <c r="S991" s="316"/>
      <c r="T991" s="195" t="s">
        <v>889</v>
      </c>
      <c r="U991" s="195"/>
      <c r="V991" s="195"/>
      <c r="W991" s="195"/>
      <c r="X991" s="195"/>
      <c r="Y991" s="195"/>
      <c r="Z991" s="195"/>
      <c r="AA991" s="195"/>
      <c r="AB991" s="316">
        <v>0</v>
      </c>
      <c r="AC991" s="316">
        <v>0</v>
      </c>
      <c r="AD991" s="195"/>
      <c r="AE991" s="195"/>
      <c r="AF991" s="195"/>
      <c r="AG991" s="195"/>
    </row>
    <row r="992" spans="1:33">
      <c r="A992" s="195" t="s">
        <v>901</v>
      </c>
      <c r="B992" s="195"/>
      <c r="C992" s="195"/>
      <c r="D992" s="195"/>
      <c r="E992" s="195"/>
      <c r="F992" s="195"/>
      <c r="G992" s="195"/>
      <c r="H992" s="195"/>
      <c r="I992" s="195">
        <v>0</v>
      </c>
      <c r="J992" s="195">
        <v>0</v>
      </c>
      <c r="K992" s="195"/>
      <c r="L992" s="195"/>
      <c r="M992" s="195"/>
      <c r="N992" s="195"/>
      <c r="O992" s="195"/>
      <c r="P992" s="195"/>
      <c r="Q992" s="316"/>
      <c r="R992" s="195"/>
      <c r="S992" s="316"/>
      <c r="T992" s="195" t="s">
        <v>889</v>
      </c>
      <c r="U992" s="195"/>
      <c r="V992" s="195"/>
      <c r="W992" s="195"/>
      <c r="X992" s="195"/>
      <c r="Y992" s="195"/>
      <c r="Z992" s="195"/>
      <c r="AA992" s="195"/>
      <c r="AB992" s="316">
        <v>0</v>
      </c>
      <c r="AC992" s="316">
        <v>0</v>
      </c>
      <c r="AD992" s="195"/>
      <c r="AE992" s="195"/>
      <c r="AF992" s="195"/>
      <c r="AG992" s="195"/>
    </row>
    <row r="993" spans="1:33">
      <c r="A993" s="195" t="s">
        <v>901</v>
      </c>
      <c r="B993" s="195"/>
      <c r="C993" s="195"/>
      <c r="D993" s="195"/>
      <c r="E993" s="195"/>
      <c r="F993" s="195"/>
      <c r="G993" s="195"/>
      <c r="H993" s="195"/>
      <c r="I993" s="195">
        <v>0</v>
      </c>
      <c r="J993" s="195">
        <v>0</v>
      </c>
      <c r="K993" s="195"/>
      <c r="L993" s="195"/>
      <c r="M993" s="195"/>
      <c r="N993" s="195"/>
      <c r="O993" s="195"/>
      <c r="P993" s="195"/>
      <c r="Q993" s="316"/>
      <c r="R993" s="195"/>
      <c r="S993" s="316"/>
      <c r="T993" s="195" t="s">
        <v>889</v>
      </c>
      <c r="U993" s="195"/>
      <c r="V993" s="195"/>
      <c r="W993" s="195"/>
      <c r="X993" s="195"/>
      <c r="Y993" s="195"/>
      <c r="Z993" s="195"/>
      <c r="AA993" s="195"/>
      <c r="AB993" s="316">
        <v>0</v>
      </c>
      <c r="AC993" s="316">
        <v>0</v>
      </c>
      <c r="AD993" s="195"/>
      <c r="AE993" s="195"/>
      <c r="AF993" s="195"/>
      <c r="AG993" s="195"/>
    </row>
    <row r="994" spans="1:33">
      <c r="A994" s="195" t="s">
        <v>901</v>
      </c>
      <c r="B994" s="195"/>
      <c r="C994" s="195"/>
      <c r="D994" s="195"/>
      <c r="E994" s="195"/>
      <c r="F994" s="195"/>
      <c r="G994" s="195"/>
      <c r="H994" s="195"/>
      <c r="I994" s="195">
        <v>0</v>
      </c>
      <c r="J994" s="195">
        <v>0</v>
      </c>
      <c r="K994" s="195"/>
      <c r="L994" s="195"/>
      <c r="M994" s="195"/>
      <c r="N994" s="195"/>
      <c r="O994" s="195"/>
      <c r="P994" s="195"/>
      <c r="Q994" s="316"/>
      <c r="R994" s="195"/>
      <c r="S994" s="316"/>
      <c r="T994" s="195" t="s">
        <v>889</v>
      </c>
      <c r="U994" s="195"/>
      <c r="V994" s="195"/>
      <c r="W994" s="195"/>
      <c r="X994" s="195"/>
      <c r="Y994" s="195"/>
      <c r="Z994" s="195"/>
      <c r="AA994" s="195"/>
      <c r="AB994" s="316">
        <v>0</v>
      </c>
      <c r="AC994" s="316">
        <v>0</v>
      </c>
      <c r="AD994" s="195"/>
      <c r="AE994" s="195"/>
      <c r="AF994" s="195"/>
      <c r="AG994" s="195"/>
    </row>
    <row r="995" spans="1:33">
      <c r="A995" s="195" t="s">
        <v>901</v>
      </c>
      <c r="B995" s="195"/>
      <c r="C995" s="195"/>
      <c r="D995" s="195"/>
      <c r="E995" s="195"/>
      <c r="F995" s="195"/>
      <c r="G995" s="195"/>
      <c r="H995" s="195"/>
      <c r="I995" s="195">
        <v>0</v>
      </c>
      <c r="J995" s="195">
        <v>0</v>
      </c>
      <c r="K995" s="195"/>
      <c r="L995" s="195"/>
      <c r="M995" s="195"/>
      <c r="N995" s="195"/>
      <c r="O995" s="195"/>
      <c r="P995" s="195"/>
      <c r="Q995" s="316"/>
      <c r="R995" s="195"/>
      <c r="S995" s="316"/>
      <c r="T995" s="195" t="s">
        <v>889</v>
      </c>
      <c r="U995" s="195"/>
      <c r="V995" s="195"/>
      <c r="W995" s="195"/>
      <c r="X995" s="195"/>
      <c r="Y995" s="195"/>
      <c r="Z995" s="195"/>
      <c r="AA995" s="195"/>
      <c r="AB995" s="316">
        <v>0</v>
      </c>
      <c r="AC995" s="316">
        <v>0</v>
      </c>
      <c r="AD995" s="195"/>
      <c r="AE995" s="195"/>
      <c r="AF995" s="195"/>
      <c r="AG995" s="195"/>
    </row>
    <row r="996" spans="1:33">
      <c r="A996" s="195" t="s">
        <v>901</v>
      </c>
      <c r="B996" s="195"/>
      <c r="C996" s="195"/>
      <c r="D996" s="195"/>
      <c r="E996" s="195"/>
      <c r="F996" s="195"/>
      <c r="G996" s="195"/>
      <c r="H996" s="195"/>
      <c r="I996" s="195">
        <v>0</v>
      </c>
      <c r="J996" s="195">
        <v>0</v>
      </c>
      <c r="K996" s="195"/>
      <c r="L996" s="195"/>
      <c r="M996" s="195"/>
      <c r="N996" s="195"/>
      <c r="O996" s="195"/>
      <c r="P996" s="195"/>
      <c r="Q996" s="316"/>
      <c r="R996" s="195"/>
      <c r="S996" s="316"/>
      <c r="T996" s="195" t="s">
        <v>889</v>
      </c>
      <c r="U996" s="195"/>
      <c r="V996" s="195"/>
      <c r="W996" s="195"/>
      <c r="X996" s="195"/>
      <c r="Y996" s="195"/>
      <c r="Z996" s="195"/>
      <c r="AA996" s="195"/>
      <c r="AB996" s="316">
        <v>0</v>
      </c>
      <c r="AC996" s="316">
        <v>0</v>
      </c>
      <c r="AD996" s="195"/>
      <c r="AE996" s="195"/>
      <c r="AF996" s="195"/>
      <c r="AG996" s="195"/>
    </row>
    <row r="997" spans="1:33">
      <c r="A997" s="195" t="s">
        <v>901</v>
      </c>
      <c r="B997" s="195"/>
      <c r="C997" s="195"/>
      <c r="D997" s="195"/>
      <c r="E997" s="195"/>
      <c r="F997" s="195"/>
      <c r="G997" s="195"/>
      <c r="H997" s="195"/>
      <c r="I997" s="195">
        <v>0</v>
      </c>
      <c r="J997" s="195">
        <v>0</v>
      </c>
      <c r="K997" s="195"/>
      <c r="L997" s="195"/>
      <c r="M997" s="195"/>
      <c r="N997" s="195"/>
      <c r="O997" s="195"/>
      <c r="P997" s="195"/>
      <c r="Q997" s="316"/>
      <c r="R997" s="195"/>
      <c r="S997" s="316"/>
      <c r="T997" s="195" t="s">
        <v>889</v>
      </c>
      <c r="U997" s="195"/>
      <c r="V997" s="195"/>
      <c r="W997" s="195"/>
      <c r="X997" s="195"/>
      <c r="Y997" s="195"/>
      <c r="Z997" s="195"/>
      <c r="AA997" s="195"/>
      <c r="AB997" s="316">
        <v>0</v>
      </c>
      <c r="AC997" s="316">
        <v>0</v>
      </c>
      <c r="AD997" s="195"/>
      <c r="AE997" s="195"/>
      <c r="AF997" s="195"/>
      <c r="AG997" s="195"/>
    </row>
    <row r="998" spans="1:33">
      <c r="A998" s="195" t="s">
        <v>901</v>
      </c>
      <c r="B998" s="195"/>
      <c r="C998" s="195"/>
      <c r="D998" s="195"/>
      <c r="E998" s="195"/>
      <c r="F998" s="195"/>
      <c r="G998" s="195"/>
      <c r="H998" s="195"/>
      <c r="I998" s="195">
        <v>0</v>
      </c>
      <c r="J998" s="195">
        <v>0</v>
      </c>
      <c r="K998" s="195"/>
      <c r="L998" s="195"/>
      <c r="M998" s="195"/>
      <c r="N998" s="195"/>
      <c r="O998" s="195"/>
      <c r="P998" s="195"/>
      <c r="Q998" s="316"/>
      <c r="R998" s="195"/>
      <c r="S998" s="316"/>
      <c r="T998" s="195" t="s">
        <v>889</v>
      </c>
      <c r="U998" s="195"/>
      <c r="V998" s="195"/>
      <c r="W998" s="195"/>
      <c r="X998" s="195"/>
      <c r="Y998" s="195"/>
      <c r="Z998" s="195"/>
      <c r="AA998" s="195"/>
      <c r="AB998" s="316">
        <v>0</v>
      </c>
      <c r="AC998" s="316">
        <v>0</v>
      </c>
      <c r="AD998" s="195"/>
      <c r="AE998" s="195"/>
      <c r="AF998" s="195"/>
      <c r="AG998" s="195"/>
    </row>
    <row r="999" spans="1:33">
      <c r="A999" s="195" t="s">
        <v>901</v>
      </c>
      <c r="B999" s="195"/>
      <c r="C999" s="195"/>
      <c r="D999" s="195"/>
      <c r="E999" s="195"/>
      <c r="F999" s="195"/>
      <c r="G999" s="195"/>
      <c r="H999" s="195"/>
      <c r="I999" s="195">
        <v>0</v>
      </c>
      <c r="J999" s="195">
        <v>0</v>
      </c>
      <c r="K999" s="195"/>
      <c r="L999" s="195"/>
      <c r="M999" s="195"/>
      <c r="N999" s="195"/>
      <c r="O999" s="195"/>
      <c r="P999" s="195"/>
      <c r="Q999" s="316"/>
      <c r="R999" s="195"/>
      <c r="S999" s="316"/>
      <c r="T999" s="195" t="s">
        <v>889</v>
      </c>
      <c r="U999" s="195"/>
      <c r="V999" s="195"/>
      <c r="W999" s="195"/>
      <c r="X999" s="195"/>
      <c r="Y999" s="195"/>
      <c r="Z999" s="195"/>
      <c r="AA999" s="195"/>
      <c r="AB999" s="316">
        <v>0</v>
      </c>
      <c r="AC999" s="316">
        <v>0</v>
      </c>
      <c r="AD999" s="195"/>
      <c r="AE999" s="195"/>
      <c r="AF999" s="195"/>
      <c r="AG999" s="195"/>
    </row>
    <row r="1000" spans="1:33">
      <c r="A1000" s="195" t="s">
        <v>901</v>
      </c>
      <c r="B1000" s="195"/>
      <c r="C1000" s="195"/>
      <c r="D1000" s="195"/>
      <c r="E1000" s="195"/>
      <c r="F1000" s="195"/>
      <c r="G1000" s="195"/>
      <c r="H1000" s="195"/>
      <c r="I1000" s="195">
        <v>0</v>
      </c>
      <c r="J1000" s="195">
        <v>0</v>
      </c>
      <c r="K1000" s="195"/>
      <c r="L1000" s="195"/>
      <c r="M1000" s="195"/>
      <c r="N1000" s="195"/>
      <c r="O1000" s="195"/>
      <c r="P1000" s="195"/>
      <c r="Q1000" s="316"/>
      <c r="R1000" s="195"/>
      <c r="S1000" s="316"/>
      <c r="T1000" s="195" t="s">
        <v>889</v>
      </c>
      <c r="U1000" s="195"/>
      <c r="V1000" s="195"/>
      <c r="W1000" s="195"/>
      <c r="X1000" s="195"/>
      <c r="Y1000" s="195"/>
      <c r="Z1000" s="195"/>
      <c r="AA1000" s="195"/>
      <c r="AB1000" s="316">
        <v>0</v>
      </c>
      <c r="AC1000" s="316">
        <v>0</v>
      </c>
      <c r="AD1000" s="195"/>
      <c r="AE1000" s="195"/>
      <c r="AF1000" s="195"/>
      <c r="AG1000" s="195"/>
    </row>
    <row r="1001" spans="1:33">
      <c r="A1001" s="195" t="s">
        <v>901</v>
      </c>
      <c r="B1001" s="195"/>
      <c r="C1001" s="195"/>
      <c r="D1001" s="195"/>
      <c r="E1001" s="195"/>
      <c r="F1001" s="195"/>
      <c r="G1001" s="195"/>
      <c r="H1001" s="195"/>
      <c r="I1001" s="195">
        <v>0</v>
      </c>
      <c r="J1001" s="195">
        <v>0</v>
      </c>
      <c r="K1001" s="195"/>
      <c r="L1001" s="195"/>
      <c r="M1001" s="195"/>
      <c r="N1001" s="195"/>
      <c r="O1001" s="195"/>
      <c r="P1001" s="195"/>
      <c r="Q1001" s="316"/>
      <c r="R1001" s="195"/>
      <c r="S1001" s="316"/>
      <c r="T1001" s="195" t="s">
        <v>889</v>
      </c>
      <c r="U1001" s="195"/>
      <c r="V1001" s="195"/>
      <c r="W1001" s="195"/>
      <c r="X1001" s="195"/>
      <c r="Y1001" s="195"/>
      <c r="Z1001" s="195"/>
      <c r="AA1001" s="195"/>
      <c r="AB1001" s="316">
        <v>0</v>
      </c>
      <c r="AC1001" s="316">
        <v>0</v>
      </c>
      <c r="AD1001" s="195"/>
      <c r="AE1001" s="195"/>
      <c r="AF1001" s="195"/>
      <c r="AG1001" s="195"/>
    </row>
    <row r="1002" spans="1:33">
      <c r="A1002" s="195" t="s">
        <v>901</v>
      </c>
      <c r="B1002" s="195"/>
      <c r="C1002" s="195"/>
      <c r="D1002" s="195"/>
      <c r="E1002" s="195"/>
      <c r="F1002" s="195"/>
      <c r="G1002" s="195"/>
      <c r="H1002" s="195"/>
      <c r="I1002" s="195">
        <v>0</v>
      </c>
      <c r="J1002" s="195">
        <v>0</v>
      </c>
      <c r="K1002" s="195"/>
      <c r="L1002" s="195"/>
      <c r="M1002" s="195"/>
      <c r="N1002" s="195"/>
      <c r="O1002" s="195"/>
      <c r="P1002" s="195"/>
      <c r="Q1002" s="316"/>
      <c r="R1002" s="195"/>
      <c r="S1002" s="316"/>
      <c r="T1002" s="195" t="s">
        <v>889</v>
      </c>
      <c r="U1002" s="195"/>
      <c r="V1002" s="195"/>
      <c r="W1002" s="195"/>
      <c r="X1002" s="195"/>
      <c r="Y1002" s="195"/>
      <c r="Z1002" s="195"/>
      <c r="AA1002" s="195"/>
      <c r="AB1002" s="316">
        <v>0</v>
      </c>
      <c r="AC1002" s="316">
        <v>0</v>
      </c>
      <c r="AD1002" s="195"/>
      <c r="AE1002" s="195"/>
      <c r="AF1002" s="195"/>
      <c r="AG1002" s="195"/>
    </row>
    <row r="1003" spans="1:33">
      <c r="A1003" s="195" t="s">
        <v>901</v>
      </c>
      <c r="B1003" s="195"/>
      <c r="C1003" s="195"/>
      <c r="D1003" s="195"/>
      <c r="E1003" s="195"/>
      <c r="F1003" s="195"/>
      <c r="G1003" s="195"/>
      <c r="H1003" s="195"/>
      <c r="I1003" s="195">
        <v>0</v>
      </c>
      <c r="J1003" s="195">
        <v>0</v>
      </c>
      <c r="K1003" s="195"/>
      <c r="L1003" s="195"/>
      <c r="M1003" s="195"/>
      <c r="N1003" s="195"/>
      <c r="O1003" s="195"/>
      <c r="P1003" s="195"/>
      <c r="Q1003" s="316"/>
      <c r="R1003" s="195"/>
      <c r="S1003" s="316"/>
      <c r="T1003" s="195" t="s">
        <v>889</v>
      </c>
      <c r="U1003" s="195"/>
      <c r="V1003" s="195"/>
      <c r="W1003" s="195"/>
      <c r="X1003" s="195"/>
      <c r="Y1003" s="195"/>
      <c r="Z1003" s="195"/>
      <c r="AA1003" s="195"/>
      <c r="AB1003" s="316">
        <v>0</v>
      </c>
      <c r="AC1003" s="316">
        <v>0</v>
      </c>
      <c r="AD1003" s="195"/>
      <c r="AE1003" s="195"/>
      <c r="AF1003" s="195"/>
      <c r="AG1003" s="195"/>
    </row>
    <row r="1004" spans="1:33">
      <c r="A1004" s="195" t="s">
        <v>901</v>
      </c>
      <c r="B1004" s="195"/>
      <c r="C1004" s="195"/>
      <c r="D1004" s="195"/>
      <c r="E1004" s="195"/>
      <c r="F1004" s="195"/>
      <c r="G1004" s="195"/>
      <c r="H1004" s="195"/>
      <c r="I1004" s="195">
        <v>0</v>
      </c>
      <c r="J1004" s="195">
        <v>0</v>
      </c>
      <c r="K1004" s="195"/>
      <c r="L1004" s="195"/>
      <c r="M1004" s="195"/>
      <c r="N1004" s="195"/>
      <c r="O1004" s="195"/>
      <c r="P1004" s="195"/>
      <c r="Q1004" s="316"/>
      <c r="R1004" s="195"/>
      <c r="S1004" s="316"/>
      <c r="T1004" s="195" t="s">
        <v>889</v>
      </c>
      <c r="U1004" s="195"/>
      <c r="V1004" s="195"/>
      <c r="W1004" s="195"/>
      <c r="X1004" s="195"/>
      <c r="Y1004" s="195"/>
      <c r="Z1004" s="195"/>
      <c r="AA1004" s="195"/>
      <c r="AB1004" s="316">
        <v>0</v>
      </c>
      <c r="AC1004" s="316">
        <v>0</v>
      </c>
      <c r="AD1004" s="195"/>
      <c r="AE1004" s="195"/>
      <c r="AF1004" s="195"/>
      <c r="AG1004" s="195"/>
    </row>
    <row r="1005" spans="1:33">
      <c r="A1005" s="195" t="s">
        <v>901</v>
      </c>
      <c r="B1005" s="195"/>
      <c r="C1005" s="195"/>
      <c r="D1005" s="195"/>
      <c r="E1005" s="195"/>
      <c r="F1005" s="195"/>
      <c r="G1005" s="195"/>
      <c r="H1005" s="195"/>
      <c r="I1005" s="195">
        <v>0</v>
      </c>
      <c r="J1005" s="195">
        <v>0</v>
      </c>
      <c r="K1005" s="195"/>
      <c r="L1005" s="195"/>
      <c r="M1005" s="195"/>
      <c r="N1005" s="195"/>
      <c r="O1005" s="195"/>
      <c r="P1005" s="195"/>
      <c r="Q1005" s="316"/>
      <c r="R1005" s="195"/>
      <c r="S1005" s="316"/>
      <c r="T1005" s="195" t="s">
        <v>889</v>
      </c>
      <c r="U1005" s="195"/>
      <c r="V1005" s="195"/>
      <c r="W1005" s="195"/>
      <c r="X1005" s="195"/>
      <c r="Y1005" s="195"/>
      <c r="Z1005" s="195"/>
      <c r="AA1005" s="195"/>
      <c r="AB1005" s="316">
        <v>0</v>
      </c>
      <c r="AC1005" s="316">
        <v>0</v>
      </c>
      <c r="AD1005" s="195"/>
      <c r="AE1005" s="195"/>
      <c r="AF1005" s="195"/>
      <c r="AG1005" s="195"/>
    </row>
    <row r="1006" spans="1:33">
      <c r="A1006" s="195" t="s">
        <v>901</v>
      </c>
      <c r="B1006" s="195"/>
      <c r="C1006" s="195"/>
      <c r="D1006" s="195"/>
      <c r="E1006" s="195"/>
      <c r="F1006" s="195"/>
      <c r="G1006" s="195"/>
      <c r="H1006" s="195"/>
      <c r="I1006" s="195">
        <v>0</v>
      </c>
      <c r="J1006" s="195">
        <v>0</v>
      </c>
      <c r="K1006" s="195"/>
      <c r="L1006" s="195"/>
      <c r="M1006" s="195"/>
      <c r="N1006" s="195"/>
      <c r="O1006" s="195"/>
      <c r="P1006" s="195"/>
      <c r="Q1006" s="316"/>
      <c r="R1006" s="195"/>
      <c r="S1006" s="316"/>
      <c r="T1006" s="195" t="s">
        <v>889</v>
      </c>
      <c r="U1006" s="195"/>
      <c r="V1006" s="195"/>
      <c r="W1006" s="195"/>
      <c r="X1006" s="195"/>
      <c r="Y1006" s="195"/>
      <c r="Z1006" s="195"/>
      <c r="AA1006" s="195"/>
      <c r="AB1006" s="316">
        <v>0</v>
      </c>
      <c r="AC1006" s="316">
        <v>0</v>
      </c>
      <c r="AD1006" s="195"/>
      <c r="AE1006" s="195"/>
      <c r="AF1006" s="195"/>
      <c r="AG1006" s="195"/>
    </row>
    <row r="1007" spans="1:33">
      <c r="A1007" s="195" t="s">
        <v>901</v>
      </c>
      <c r="B1007" s="195"/>
      <c r="C1007" s="195"/>
      <c r="D1007" s="195"/>
      <c r="E1007" s="195"/>
      <c r="F1007" s="195"/>
      <c r="G1007" s="195"/>
      <c r="H1007" s="195"/>
      <c r="I1007" s="195">
        <v>0</v>
      </c>
      <c r="J1007" s="195">
        <v>0</v>
      </c>
      <c r="K1007" s="195"/>
      <c r="L1007" s="195"/>
      <c r="M1007" s="195"/>
      <c r="N1007" s="195"/>
      <c r="O1007" s="195"/>
      <c r="P1007" s="195"/>
      <c r="Q1007" s="316"/>
      <c r="R1007" s="195"/>
      <c r="S1007" s="316"/>
      <c r="T1007" s="195" t="s">
        <v>889</v>
      </c>
      <c r="U1007" s="195"/>
      <c r="V1007" s="195"/>
      <c r="W1007" s="195"/>
      <c r="X1007" s="195"/>
      <c r="Y1007" s="195"/>
      <c r="Z1007" s="195"/>
      <c r="AA1007" s="195"/>
      <c r="AB1007" s="316">
        <v>0</v>
      </c>
      <c r="AC1007" s="316">
        <v>0</v>
      </c>
      <c r="AD1007" s="195"/>
      <c r="AE1007" s="195"/>
      <c r="AF1007" s="195"/>
      <c r="AG1007" s="195"/>
    </row>
    <row r="1008" spans="1:33">
      <c r="A1008" s="195" t="s">
        <v>901</v>
      </c>
      <c r="B1008" s="195"/>
      <c r="C1008" s="195"/>
      <c r="D1008" s="195"/>
      <c r="E1008" s="195"/>
      <c r="F1008" s="195"/>
      <c r="G1008" s="195"/>
      <c r="H1008" s="195"/>
      <c r="I1008" s="195">
        <v>0</v>
      </c>
      <c r="J1008" s="195">
        <v>0</v>
      </c>
      <c r="K1008" s="195"/>
      <c r="L1008" s="195"/>
      <c r="M1008" s="195"/>
      <c r="N1008" s="195"/>
      <c r="O1008" s="195"/>
      <c r="P1008" s="195"/>
      <c r="Q1008" s="316"/>
      <c r="R1008" s="195"/>
      <c r="S1008" s="316"/>
      <c r="T1008" s="195" t="s">
        <v>889</v>
      </c>
      <c r="U1008" s="195"/>
      <c r="V1008" s="195"/>
      <c r="W1008" s="195"/>
      <c r="X1008" s="195"/>
      <c r="Y1008" s="195"/>
      <c r="Z1008" s="195"/>
      <c r="AA1008" s="195"/>
      <c r="AB1008" s="316">
        <v>0</v>
      </c>
      <c r="AC1008" s="316">
        <v>0</v>
      </c>
      <c r="AD1008" s="195"/>
      <c r="AE1008" s="195"/>
      <c r="AF1008" s="195"/>
      <c r="AG1008" s="195"/>
    </row>
    <row r="1009" spans="1:33">
      <c r="A1009" s="195" t="s">
        <v>901</v>
      </c>
      <c r="B1009" s="195"/>
      <c r="C1009" s="195"/>
      <c r="D1009" s="195" t="s">
        <v>1270</v>
      </c>
      <c r="E1009" s="195"/>
      <c r="F1009" s="195"/>
      <c r="G1009" s="195"/>
      <c r="H1009" s="195"/>
      <c r="I1009" s="195">
        <v>0</v>
      </c>
      <c r="J1009" s="195">
        <v>0</v>
      </c>
      <c r="K1009" s="195"/>
      <c r="L1009" s="195"/>
      <c r="M1009" s="195"/>
      <c r="N1009" s="195"/>
      <c r="O1009" s="195"/>
      <c r="P1009" s="195"/>
      <c r="Q1009" s="316"/>
      <c r="R1009" s="195"/>
      <c r="S1009" s="316"/>
      <c r="T1009" s="195" t="s">
        <v>889</v>
      </c>
      <c r="U1009" s="195"/>
      <c r="V1009" s="195"/>
      <c r="W1009" s="195"/>
      <c r="X1009" s="195"/>
      <c r="Y1009" s="195"/>
      <c r="Z1009" s="195"/>
      <c r="AA1009" s="195"/>
      <c r="AB1009" s="316">
        <v>0</v>
      </c>
      <c r="AC1009" s="316">
        <v>0</v>
      </c>
      <c r="AD1009" s="195"/>
      <c r="AE1009" s="195"/>
      <c r="AF1009" s="195"/>
      <c r="AG1009" s="195"/>
    </row>
    <row r="1010" spans="1:33">
      <c r="A1010" s="195" t="s">
        <v>901</v>
      </c>
      <c r="B1010" s="195"/>
      <c r="C1010" s="195"/>
      <c r="D1010" s="195" t="s">
        <v>1271</v>
      </c>
      <c r="E1010" s="195"/>
      <c r="F1010" s="195"/>
      <c r="G1010" s="195"/>
      <c r="H1010" s="195"/>
      <c r="I1010" s="195">
        <v>157276</v>
      </c>
      <c r="J1010" s="195">
        <v>0</v>
      </c>
      <c r="K1010" s="195"/>
      <c r="L1010" s="195"/>
      <c r="M1010" s="195"/>
      <c r="N1010" s="195"/>
      <c r="O1010" s="195"/>
      <c r="P1010" s="195"/>
      <c r="Q1010" s="316"/>
      <c r="R1010" s="195"/>
      <c r="S1010" s="316"/>
      <c r="T1010" s="195" t="s">
        <v>889</v>
      </c>
      <c r="U1010" s="195"/>
      <c r="V1010" s="195"/>
      <c r="W1010" s="195"/>
      <c r="X1010" s="195"/>
      <c r="Y1010" s="195"/>
      <c r="Z1010" s="195"/>
      <c r="AA1010" s="195"/>
      <c r="AB1010" s="316">
        <v>0</v>
      </c>
      <c r="AC1010" s="316">
        <v>0</v>
      </c>
      <c r="AD1010" s="195"/>
      <c r="AE1010" s="195"/>
      <c r="AF1010" s="195"/>
      <c r="AG1010" s="195"/>
    </row>
    <row r="1011" spans="1:33">
      <c r="A1011" s="195" t="s">
        <v>901</v>
      </c>
      <c r="B1011" s="195"/>
      <c r="C1011" s="195"/>
      <c r="D1011" s="195" t="s">
        <v>1272</v>
      </c>
      <c r="E1011" s="195"/>
      <c r="F1011" s="195"/>
      <c r="G1011" s="195"/>
      <c r="H1011" s="195"/>
      <c r="I1011" s="195">
        <v>0</v>
      </c>
      <c r="J1011" s="195">
        <v>0</v>
      </c>
      <c r="K1011" s="195"/>
      <c r="L1011" s="195"/>
      <c r="M1011" s="195"/>
      <c r="N1011" s="195"/>
      <c r="O1011" s="195"/>
      <c r="P1011" s="195"/>
      <c r="Q1011" s="316"/>
      <c r="R1011" s="195"/>
      <c r="S1011" s="316"/>
      <c r="T1011" s="195" t="s">
        <v>889</v>
      </c>
      <c r="U1011" s="195"/>
      <c r="V1011" s="195"/>
      <c r="W1011" s="195"/>
      <c r="X1011" s="195"/>
      <c r="Y1011" s="195"/>
      <c r="Z1011" s="195"/>
      <c r="AA1011" s="195"/>
      <c r="AB1011" s="316">
        <v>0</v>
      </c>
      <c r="AC1011" s="316">
        <v>0</v>
      </c>
      <c r="AD1011" s="195"/>
      <c r="AE1011" s="195"/>
      <c r="AF1011" s="195"/>
      <c r="AG1011" s="195"/>
    </row>
    <row r="1012" spans="1:33">
      <c r="A1012" s="195" t="s">
        <v>901</v>
      </c>
      <c r="B1012" s="195"/>
      <c r="C1012" s="195"/>
      <c r="D1012" s="195" t="s">
        <v>1273</v>
      </c>
      <c r="E1012" s="195"/>
      <c r="F1012" s="195"/>
      <c r="G1012" s="195"/>
      <c r="H1012" s="195"/>
      <c r="I1012" s="195">
        <v>0</v>
      </c>
      <c r="J1012" s="195">
        <v>157276</v>
      </c>
      <c r="K1012" s="195"/>
      <c r="L1012" s="195"/>
      <c r="M1012" s="195"/>
      <c r="N1012" s="195"/>
      <c r="O1012" s="195"/>
      <c r="P1012" s="195"/>
      <c r="Q1012" s="316"/>
      <c r="R1012" s="195"/>
      <c r="S1012" s="316"/>
      <c r="T1012" s="195" t="s">
        <v>889</v>
      </c>
      <c r="U1012" s="195"/>
      <c r="V1012" s="195"/>
      <c r="W1012" s="195"/>
      <c r="X1012" s="195"/>
      <c r="Y1012" s="195"/>
      <c r="Z1012" s="195"/>
      <c r="AA1012" s="195"/>
      <c r="AB1012" s="316">
        <v>0</v>
      </c>
      <c r="AC1012" s="316">
        <v>0</v>
      </c>
      <c r="AD1012" s="195"/>
      <c r="AE1012" s="195"/>
      <c r="AF1012" s="195"/>
      <c r="AG1012" s="195"/>
    </row>
    <row r="1013" spans="1:33">
      <c r="A1013" s="195" t="s">
        <v>901</v>
      </c>
      <c r="B1013" s="195"/>
      <c r="C1013" s="195"/>
      <c r="D1013" s="195" t="s">
        <v>1274</v>
      </c>
      <c r="E1013" s="195"/>
      <c r="F1013" s="195"/>
      <c r="G1013" s="195"/>
      <c r="H1013" s="195"/>
      <c r="I1013" s="195">
        <v>52684</v>
      </c>
      <c r="J1013" s="195">
        <v>0</v>
      </c>
      <c r="K1013" s="195"/>
      <c r="L1013" s="195"/>
      <c r="M1013" s="195"/>
      <c r="N1013" s="195"/>
      <c r="O1013" s="195"/>
      <c r="P1013" s="195"/>
      <c r="Q1013" s="316"/>
      <c r="R1013" s="195"/>
      <c r="S1013" s="316"/>
      <c r="T1013" s="195" t="s">
        <v>889</v>
      </c>
      <c r="U1013" s="195"/>
      <c r="V1013" s="195"/>
      <c r="W1013" s="195"/>
      <c r="X1013" s="195"/>
      <c r="Y1013" s="195"/>
      <c r="Z1013" s="195"/>
      <c r="AA1013" s="195"/>
      <c r="AB1013" s="316">
        <v>0</v>
      </c>
      <c r="AC1013" s="316">
        <v>0</v>
      </c>
      <c r="AD1013" s="195"/>
      <c r="AE1013" s="195"/>
      <c r="AF1013" s="195"/>
      <c r="AG1013" s="195"/>
    </row>
    <row r="1014" spans="1:33">
      <c r="A1014" s="195" t="s">
        <v>901</v>
      </c>
      <c r="B1014" s="195"/>
      <c r="C1014" s="195"/>
      <c r="D1014" s="195" t="s">
        <v>1275</v>
      </c>
      <c r="E1014" s="195"/>
      <c r="F1014" s="195"/>
      <c r="G1014" s="195"/>
      <c r="H1014" s="195"/>
      <c r="I1014" s="195">
        <v>209348</v>
      </c>
      <c r="J1014" s="195">
        <v>0</v>
      </c>
      <c r="K1014" s="195"/>
      <c r="L1014" s="195"/>
      <c r="M1014" s="195"/>
      <c r="N1014" s="195"/>
      <c r="O1014" s="195"/>
      <c r="P1014" s="195"/>
      <c r="Q1014" s="316"/>
      <c r="R1014" s="195"/>
      <c r="S1014" s="316"/>
      <c r="T1014" s="195" t="s">
        <v>889</v>
      </c>
      <c r="U1014" s="195"/>
      <c r="V1014" s="195"/>
      <c r="W1014" s="195"/>
      <c r="X1014" s="195"/>
      <c r="Y1014" s="195"/>
      <c r="Z1014" s="195"/>
      <c r="AA1014" s="195"/>
      <c r="AB1014" s="316">
        <v>0</v>
      </c>
      <c r="AC1014" s="316">
        <v>0</v>
      </c>
      <c r="AD1014" s="195"/>
      <c r="AE1014" s="195"/>
      <c r="AF1014" s="195"/>
      <c r="AG1014" s="195"/>
    </row>
    <row r="1015" spans="1:33">
      <c r="A1015" s="195" t="s">
        <v>901</v>
      </c>
      <c r="B1015" s="195"/>
      <c r="C1015" s="195"/>
      <c r="D1015" s="195" t="s">
        <v>1276</v>
      </c>
      <c r="E1015" s="195"/>
      <c r="F1015" s="195"/>
      <c r="G1015" s="195"/>
      <c r="H1015" s="195"/>
      <c r="I1015" s="195">
        <v>0</v>
      </c>
      <c r="J1015" s="195">
        <v>0</v>
      </c>
      <c r="K1015" s="195"/>
      <c r="L1015" s="195"/>
      <c r="M1015" s="195"/>
      <c r="N1015" s="195"/>
      <c r="O1015" s="195"/>
      <c r="P1015" s="195"/>
      <c r="Q1015" s="316"/>
      <c r="R1015" s="195"/>
      <c r="S1015" s="316"/>
      <c r="T1015" s="195" t="s">
        <v>889</v>
      </c>
      <c r="U1015" s="195"/>
      <c r="V1015" s="195"/>
      <c r="W1015" s="195"/>
      <c r="X1015" s="195"/>
      <c r="Y1015" s="195"/>
      <c r="Z1015" s="195"/>
      <c r="AA1015" s="195"/>
      <c r="AB1015" s="316">
        <v>0</v>
      </c>
      <c r="AC1015" s="316">
        <v>0</v>
      </c>
      <c r="AD1015" s="195"/>
      <c r="AE1015" s="195"/>
      <c r="AF1015" s="195"/>
      <c r="AG1015" s="195"/>
    </row>
    <row r="1016" spans="1:33">
      <c r="A1016" s="195" t="s">
        <v>901</v>
      </c>
      <c r="B1016" s="195"/>
      <c r="C1016" s="195"/>
      <c r="D1016" s="195" t="s">
        <v>1277</v>
      </c>
      <c r="E1016" s="195"/>
      <c r="F1016" s="195"/>
      <c r="G1016" s="195"/>
      <c r="H1016" s="195"/>
      <c r="I1016" s="195">
        <v>0</v>
      </c>
      <c r="J1016" s="195">
        <v>0</v>
      </c>
      <c r="K1016" s="195"/>
      <c r="L1016" s="195"/>
      <c r="M1016" s="195"/>
      <c r="N1016" s="195"/>
      <c r="O1016" s="195"/>
      <c r="P1016" s="195"/>
      <c r="Q1016" s="316"/>
      <c r="R1016" s="195"/>
      <c r="S1016" s="316"/>
      <c r="T1016" s="195" t="s">
        <v>889</v>
      </c>
      <c r="U1016" s="195"/>
      <c r="V1016" s="195"/>
      <c r="W1016" s="195"/>
      <c r="X1016" s="195"/>
      <c r="Y1016" s="195"/>
      <c r="Z1016" s="195"/>
      <c r="AA1016" s="195"/>
      <c r="AB1016" s="316">
        <v>0</v>
      </c>
      <c r="AC1016" s="316">
        <v>0</v>
      </c>
      <c r="AD1016" s="195"/>
      <c r="AE1016" s="195"/>
      <c r="AF1016" s="195"/>
      <c r="AG1016" s="195"/>
    </row>
    <row r="1017" spans="1:33">
      <c r="A1017" s="195" t="s">
        <v>901</v>
      </c>
      <c r="B1017" s="195"/>
      <c r="C1017" s="195"/>
      <c r="D1017" s="195" t="s">
        <v>1278</v>
      </c>
      <c r="E1017" s="195"/>
      <c r="F1017" s="195"/>
      <c r="G1017" s="195"/>
      <c r="H1017" s="195"/>
      <c r="I1017" s="195">
        <v>0</v>
      </c>
      <c r="J1017" s="195">
        <v>0</v>
      </c>
      <c r="K1017" s="195"/>
      <c r="L1017" s="195"/>
      <c r="M1017" s="195"/>
      <c r="N1017" s="195"/>
      <c r="O1017" s="195"/>
      <c r="P1017" s="195"/>
      <c r="Q1017" s="316"/>
      <c r="R1017" s="195"/>
      <c r="S1017" s="316"/>
      <c r="T1017" s="195" t="s">
        <v>889</v>
      </c>
      <c r="U1017" s="195"/>
      <c r="V1017" s="195"/>
      <c r="W1017" s="195"/>
      <c r="X1017" s="195"/>
      <c r="Y1017" s="195"/>
      <c r="Z1017" s="195"/>
      <c r="AA1017" s="195"/>
      <c r="AB1017" s="316">
        <v>0</v>
      </c>
      <c r="AC1017" s="316">
        <v>0</v>
      </c>
      <c r="AD1017" s="195"/>
      <c r="AE1017" s="195"/>
      <c r="AF1017" s="195"/>
      <c r="AG1017" s="195"/>
    </row>
    <row r="1018" spans="1:33">
      <c r="A1018" s="195" t="s">
        <v>901</v>
      </c>
      <c r="B1018" s="195"/>
      <c r="C1018" s="195"/>
      <c r="D1018" s="195" t="s">
        <v>1279</v>
      </c>
      <c r="E1018" s="195"/>
      <c r="F1018" s="195"/>
      <c r="G1018" s="195"/>
      <c r="H1018" s="195"/>
      <c r="I1018" s="195">
        <v>0</v>
      </c>
      <c r="J1018" s="195">
        <v>262032</v>
      </c>
      <c r="K1018" s="195"/>
      <c r="L1018" s="195"/>
      <c r="M1018" s="195"/>
      <c r="N1018" s="195"/>
      <c r="O1018" s="195"/>
      <c r="P1018" s="195"/>
      <c r="Q1018" s="316"/>
      <c r="R1018" s="195"/>
      <c r="S1018" s="316"/>
      <c r="T1018" s="195" t="s">
        <v>889</v>
      </c>
      <c r="U1018" s="195"/>
      <c r="V1018" s="195"/>
      <c r="W1018" s="195"/>
      <c r="X1018" s="195"/>
      <c r="Y1018" s="195"/>
      <c r="Z1018" s="195"/>
      <c r="AA1018" s="195"/>
      <c r="AB1018" s="316">
        <v>0</v>
      </c>
      <c r="AC1018" s="316">
        <v>0</v>
      </c>
      <c r="AD1018" s="195"/>
      <c r="AE1018" s="195"/>
      <c r="AF1018" s="195"/>
      <c r="AG1018" s="195"/>
    </row>
    <row r="1019" spans="1:33">
      <c r="A1019" s="195" t="s">
        <v>901</v>
      </c>
      <c r="B1019" s="195"/>
      <c r="C1019" s="195"/>
      <c r="D1019" s="195" t="s">
        <v>1280</v>
      </c>
      <c r="E1019" s="195"/>
      <c r="F1019" s="195"/>
      <c r="G1019" s="195"/>
      <c r="H1019" s="195"/>
      <c r="I1019" s="195">
        <v>0</v>
      </c>
      <c r="J1019" s="195">
        <v>-104756</v>
      </c>
      <c r="K1019" s="195"/>
      <c r="L1019" s="195"/>
      <c r="M1019" s="195"/>
      <c r="N1019" s="195"/>
      <c r="O1019" s="195"/>
      <c r="P1019" s="195"/>
      <c r="Q1019" s="316"/>
      <c r="R1019" s="195"/>
      <c r="S1019" s="316"/>
      <c r="T1019" s="195" t="s">
        <v>889</v>
      </c>
      <c r="U1019" s="195"/>
      <c r="V1019" s="195"/>
      <c r="W1019" s="195"/>
      <c r="X1019" s="195"/>
      <c r="Y1019" s="195"/>
      <c r="Z1019" s="195"/>
      <c r="AA1019" s="195"/>
      <c r="AB1019" s="316">
        <v>0</v>
      </c>
      <c r="AC1019" s="316">
        <v>0</v>
      </c>
      <c r="AD1019" s="195"/>
      <c r="AE1019" s="195"/>
      <c r="AF1019" s="195"/>
      <c r="AG1019" s="195"/>
    </row>
    <row r="1020" spans="1:33">
      <c r="A1020" s="195" t="s">
        <v>901</v>
      </c>
      <c r="B1020" s="195"/>
      <c r="C1020" s="195"/>
      <c r="D1020" s="195" t="s">
        <v>1281</v>
      </c>
      <c r="E1020" s="195"/>
      <c r="F1020" s="195"/>
      <c r="G1020" s="195"/>
      <c r="H1020" s="195"/>
      <c r="I1020" s="195"/>
      <c r="J1020" s="195"/>
      <c r="K1020" s="195"/>
      <c r="L1020" s="195"/>
      <c r="M1020" s="195"/>
      <c r="N1020" s="195"/>
      <c r="O1020" s="195"/>
      <c r="P1020" s="195"/>
      <c r="Q1020" s="316"/>
      <c r="R1020" s="195"/>
      <c r="S1020" s="316"/>
      <c r="T1020" s="195"/>
      <c r="U1020" s="195"/>
      <c r="V1020" s="195"/>
      <c r="W1020" s="195"/>
      <c r="X1020" s="195"/>
      <c r="Y1020" s="195"/>
      <c r="Z1020" s="195"/>
      <c r="AA1020" s="195"/>
      <c r="AB1020" s="316"/>
      <c r="AC1020" s="316"/>
      <c r="AD1020" s="195"/>
      <c r="AE1020" s="195"/>
      <c r="AF1020" s="195"/>
      <c r="AG1020" s="195"/>
    </row>
    <row r="1021" spans="1:33">
      <c r="A1021" s="195" t="s">
        <v>901</v>
      </c>
      <c r="B1021" s="195"/>
      <c r="C1021" s="195"/>
      <c r="D1021" s="195" t="s">
        <v>1281</v>
      </c>
      <c r="E1021" s="195"/>
      <c r="F1021" s="195"/>
      <c r="G1021" s="195"/>
      <c r="H1021" s="195"/>
      <c r="I1021" s="195"/>
      <c r="J1021" s="195"/>
      <c r="K1021" s="195"/>
      <c r="L1021" s="195"/>
      <c r="M1021" s="195"/>
      <c r="N1021" s="195"/>
      <c r="O1021" s="195"/>
      <c r="P1021" s="195"/>
      <c r="Q1021" s="316"/>
      <c r="R1021" s="195"/>
      <c r="S1021" s="316"/>
      <c r="T1021" s="195"/>
      <c r="U1021" s="195"/>
      <c r="V1021" s="195"/>
      <c r="W1021" s="195"/>
      <c r="X1021" s="195"/>
      <c r="Y1021" s="195"/>
      <c r="Z1021" s="195"/>
      <c r="AA1021" s="195"/>
      <c r="AB1021" s="316"/>
      <c r="AC1021" s="316"/>
      <c r="AD1021" s="195"/>
      <c r="AE1021" s="195"/>
      <c r="AF1021" s="195"/>
      <c r="AG1021" s="195"/>
    </row>
    <row r="1022" spans="1:33">
      <c r="A1022" s="195" t="s">
        <v>901</v>
      </c>
      <c r="B1022" s="195"/>
      <c r="C1022" s="195"/>
      <c r="D1022" s="195" t="s">
        <v>1281</v>
      </c>
      <c r="E1022" s="195"/>
      <c r="F1022" s="195"/>
      <c r="G1022" s="195"/>
      <c r="H1022" s="195"/>
      <c r="I1022" s="195"/>
      <c r="J1022" s="195"/>
      <c r="K1022" s="195"/>
      <c r="L1022" s="195"/>
      <c r="M1022" s="195"/>
      <c r="N1022" s="195"/>
      <c r="O1022" s="195"/>
      <c r="P1022" s="195"/>
      <c r="Q1022" s="316"/>
      <c r="R1022" s="195"/>
      <c r="S1022" s="316"/>
      <c r="T1022" s="195"/>
      <c r="U1022" s="195"/>
      <c r="V1022" s="195"/>
      <c r="W1022" s="195"/>
      <c r="X1022" s="195"/>
      <c r="Y1022" s="195"/>
      <c r="Z1022" s="195"/>
      <c r="AA1022" s="195"/>
      <c r="AB1022" s="316"/>
      <c r="AC1022" s="316"/>
      <c r="AD1022" s="195"/>
      <c r="AE1022" s="195"/>
      <c r="AF1022" s="195"/>
      <c r="AG1022" s="195"/>
    </row>
    <row r="1023" spans="1:33">
      <c r="A1023" s="195" t="s">
        <v>901</v>
      </c>
      <c r="B1023" s="195"/>
      <c r="C1023" s="195"/>
      <c r="D1023" s="195" t="s">
        <v>1281</v>
      </c>
      <c r="E1023" s="195"/>
      <c r="F1023" s="195"/>
      <c r="G1023" s="195"/>
      <c r="H1023" s="195"/>
      <c r="I1023" s="195"/>
      <c r="J1023" s="195"/>
      <c r="K1023" s="195"/>
      <c r="L1023" s="195"/>
      <c r="M1023" s="195"/>
      <c r="N1023" s="195"/>
      <c r="O1023" s="195"/>
      <c r="P1023" s="195"/>
      <c r="Q1023" s="316"/>
      <c r="R1023" s="195"/>
      <c r="S1023" s="316"/>
      <c r="T1023" s="195"/>
      <c r="U1023" s="195"/>
      <c r="V1023" s="195"/>
      <c r="W1023" s="195"/>
      <c r="X1023" s="195"/>
      <c r="Y1023" s="195" t="s">
        <v>1282</v>
      </c>
      <c r="Z1023" s="195">
        <v>0</v>
      </c>
      <c r="AA1023" s="195">
        <v>0</v>
      </c>
      <c r="AB1023" s="316">
        <v>0</v>
      </c>
      <c r="AC1023" s="316">
        <v>0</v>
      </c>
      <c r="AD1023" s="195"/>
      <c r="AE1023" s="195"/>
      <c r="AF1023" s="195"/>
      <c r="AG1023" s="195"/>
    </row>
    <row r="1024" spans="1:33">
      <c r="A1024" s="195" t="s">
        <v>901</v>
      </c>
      <c r="B1024" s="195"/>
      <c r="C1024" s="195"/>
      <c r="D1024" s="195" t="s">
        <v>1281</v>
      </c>
      <c r="E1024" s="195"/>
      <c r="F1024" s="195"/>
      <c r="G1024" s="195"/>
      <c r="H1024" s="195"/>
      <c r="I1024" s="195"/>
      <c r="J1024" s="195"/>
      <c r="K1024" s="195"/>
      <c r="L1024" s="195"/>
      <c r="M1024" s="195"/>
      <c r="N1024" s="195"/>
      <c r="O1024" s="195"/>
      <c r="P1024" s="195"/>
      <c r="Q1024" s="316"/>
      <c r="R1024" s="195"/>
      <c r="S1024" s="316"/>
      <c r="T1024" s="195"/>
      <c r="U1024" s="195"/>
      <c r="V1024" s="195"/>
      <c r="W1024" s="195"/>
      <c r="X1024" s="195"/>
      <c r="Y1024" s="195" t="s">
        <v>217</v>
      </c>
      <c r="Z1024" s="195">
        <v>0</v>
      </c>
      <c r="AA1024" s="195">
        <v>0</v>
      </c>
      <c r="AB1024" s="316">
        <v>0</v>
      </c>
      <c r="AC1024" s="316">
        <v>0</v>
      </c>
      <c r="AD1024" s="195"/>
      <c r="AE1024" s="195"/>
      <c r="AF1024" s="195"/>
      <c r="AG1024" s="195"/>
    </row>
    <row r="1025" spans="1:33">
      <c r="A1025" s="195" t="s">
        <v>901</v>
      </c>
      <c r="B1025" s="195"/>
      <c r="C1025" s="195"/>
      <c r="D1025" s="195" t="s">
        <v>1281</v>
      </c>
      <c r="E1025" s="195"/>
      <c r="F1025" s="195"/>
      <c r="G1025" s="195"/>
      <c r="H1025" s="195"/>
      <c r="I1025" s="195"/>
      <c r="J1025" s="195"/>
      <c r="K1025" s="195"/>
      <c r="L1025" s="195"/>
      <c r="M1025" s="195"/>
      <c r="N1025" s="195"/>
      <c r="O1025" s="195"/>
      <c r="P1025" s="195"/>
      <c r="Q1025" s="316"/>
      <c r="R1025" s="195"/>
      <c r="S1025" s="316"/>
      <c r="T1025" s="195"/>
      <c r="U1025" s="195"/>
      <c r="V1025" s="195"/>
      <c r="W1025" s="195"/>
      <c r="X1025" s="195"/>
      <c r="Y1025" s="195" t="s">
        <v>218</v>
      </c>
      <c r="Z1025" s="195">
        <v>0</v>
      </c>
      <c r="AA1025" s="195">
        <v>0</v>
      </c>
      <c r="AB1025" s="316">
        <v>0</v>
      </c>
      <c r="AC1025" s="316">
        <v>0</v>
      </c>
      <c r="AD1025" s="195"/>
      <c r="AE1025" s="195"/>
      <c r="AF1025" s="195"/>
      <c r="AG1025" s="195"/>
    </row>
    <row r="1026" spans="1:33">
      <c r="A1026" s="195" t="s">
        <v>901</v>
      </c>
      <c r="B1026" s="195"/>
      <c r="C1026" s="195"/>
      <c r="D1026" s="195" t="s">
        <v>1281</v>
      </c>
      <c r="E1026" s="195"/>
      <c r="F1026" s="195"/>
      <c r="G1026" s="195"/>
      <c r="H1026" s="195"/>
      <c r="I1026" s="195"/>
      <c r="J1026" s="195"/>
      <c r="K1026" s="195"/>
      <c r="L1026" s="195"/>
      <c r="M1026" s="195"/>
      <c r="N1026" s="195"/>
      <c r="O1026" s="195"/>
      <c r="P1026" s="195"/>
      <c r="Q1026" s="316"/>
      <c r="R1026" s="195"/>
      <c r="S1026" s="316"/>
      <c r="T1026" s="195"/>
      <c r="U1026" s="195"/>
      <c r="V1026" s="195"/>
      <c r="W1026" s="195"/>
      <c r="X1026" s="195"/>
      <c r="Y1026" s="195" t="s">
        <v>1283</v>
      </c>
      <c r="Z1026" s="195">
        <v>0</v>
      </c>
      <c r="AA1026" s="195">
        <v>0</v>
      </c>
      <c r="AB1026" s="316">
        <v>0</v>
      </c>
      <c r="AC1026" s="316">
        <v>0</v>
      </c>
      <c r="AD1026" s="195"/>
      <c r="AE1026" s="195"/>
      <c r="AF1026" s="195"/>
      <c r="AG1026" s="195"/>
    </row>
    <row r="1027" spans="1:33">
      <c r="A1027" s="195" t="s">
        <v>901</v>
      </c>
      <c r="B1027" s="195"/>
      <c r="C1027" s="195"/>
      <c r="D1027" s="195" t="s">
        <v>1281</v>
      </c>
      <c r="E1027" s="195"/>
      <c r="F1027" s="195"/>
      <c r="G1027" s="195"/>
      <c r="H1027" s="195"/>
      <c r="I1027" s="195"/>
      <c r="J1027" s="195"/>
      <c r="K1027" s="195"/>
      <c r="L1027" s="195"/>
      <c r="M1027" s="195"/>
      <c r="N1027" s="195"/>
      <c r="O1027" s="195"/>
      <c r="P1027" s="195"/>
      <c r="Q1027" s="316"/>
      <c r="R1027" s="195"/>
      <c r="S1027" s="316"/>
      <c r="T1027" s="195"/>
      <c r="U1027" s="195"/>
      <c r="V1027" s="195"/>
      <c r="W1027" s="195"/>
      <c r="X1027" s="195"/>
      <c r="Y1027" s="195" t="s">
        <v>1284</v>
      </c>
      <c r="Z1027" s="195">
        <v>0</v>
      </c>
      <c r="AA1027" s="195">
        <v>0</v>
      </c>
      <c r="AB1027" s="316">
        <v>0</v>
      </c>
      <c r="AC1027" s="316">
        <v>0</v>
      </c>
      <c r="AD1027" s="195"/>
      <c r="AE1027" s="195"/>
      <c r="AF1027" s="195"/>
      <c r="AG1027" s="195"/>
    </row>
    <row r="1028" spans="1:33">
      <c r="A1028" s="195" t="s">
        <v>901</v>
      </c>
      <c r="B1028" s="195"/>
      <c r="C1028" s="195"/>
      <c r="D1028" s="195" t="s">
        <v>1281</v>
      </c>
      <c r="E1028" s="195"/>
      <c r="F1028" s="195"/>
      <c r="G1028" s="195"/>
      <c r="H1028" s="195"/>
      <c r="I1028" s="195"/>
      <c r="J1028" s="195"/>
      <c r="K1028" s="195"/>
      <c r="L1028" s="195"/>
      <c r="M1028" s="195"/>
      <c r="N1028" s="195"/>
      <c r="O1028" s="195"/>
      <c r="P1028" s="195"/>
      <c r="Q1028" s="316"/>
      <c r="R1028" s="195"/>
      <c r="S1028" s="316"/>
      <c r="T1028" s="195"/>
      <c r="U1028" s="195"/>
      <c r="V1028" s="195"/>
      <c r="W1028" s="195"/>
      <c r="X1028" s="195"/>
      <c r="Y1028" s="195"/>
      <c r="Z1028" s="195">
        <v>0</v>
      </c>
      <c r="AA1028" s="195">
        <v>0</v>
      </c>
      <c r="AB1028" s="316">
        <v>0</v>
      </c>
      <c r="AC1028" s="316">
        <v>0</v>
      </c>
      <c r="AD1028" s="195"/>
      <c r="AE1028" s="195"/>
      <c r="AF1028" s="195"/>
      <c r="AG1028" s="195"/>
    </row>
    <row r="1029" spans="1:33">
      <c r="A1029" s="195" t="s">
        <v>901</v>
      </c>
      <c r="B1029" s="195"/>
      <c r="C1029" s="195"/>
      <c r="D1029" s="195" t="s">
        <v>1281</v>
      </c>
      <c r="E1029" s="195"/>
      <c r="F1029" s="195"/>
      <c r="G1029" s="195"/>
      <c r="H1029" s="195"/>
      <c r="I1029" s="195"/>
      <c r="J1029" s="195"/>
      <c r="K1029" s="195"/>
      <c r="L1029" s="195"/>
      <c r="M1029" s="195"/>
      <c r="N1029" s="195"/>
      <c r="O1029" s="195"/>
      <c r="P1029" s="195"/>
      <c r="Q1029" s="316"/>
      <c r="R1029" s="195"/>
      <c r="S1029" s="316"/>
      <c r="T1029" s="195"/>
      <c r="U1029" s="195"/>
      <c r="V1029" s="195"/>
      <c r="W1029" s="195"/>
      <c r="X1029" s="195"/>
      <c r="Y1029" s="195" t="s">
        <v>221</v>
      </c>
      <c r="Z1029" s="195">
        <v>0</v>
      </c>
      <c r="AA1029" s="195">
        <v>0</v>
      </c>
      <c r="AB1029" s="316">
        <v>0</v>
      </c>
      <c r="AC1029" s="316">
        <v>0</v>
      </c>
      <c r="AD1029" s="195"/>
      <c r="AE1029" s="195"/>
      <c r="AF1029" s="195"/>
      <c r="AG1029" s="195"/>
    </row>
    <row r="1030" spans="1:33">
      <c r="A1030" s="195" t="s">
        <v>901</v>
      </c>
      <c r="B1030" s="195"/>
      <c r="C1030" s="195"/>
      <c r="D1030" s="195" t="s">
        <v>1281</v>
      </c>
      <c r="E1030" s="195"/>
      <c r="F1030" s="195"/>
      <c r="G1030" s="195"/>
      <c r="H1030" s="195"/>
      <c r="I1030" s="195"/>
      <c r="J1030" s="195"/>
      <c r="K1030" s="195"/>
      <c r="L1030" s="195"/>
      <c r="M1030" s="195"/>
      <c r="N1030" s="195"/>
      <c r="O1030" s="195"/>
      <c r="P1030" s="195"/>
      <c r="Q1030" s="316"/>
      <c r="R1030" s="195"/>
      <c r="S1030" s="316"/>
      <c r="T1030" s="195"/>
      <c r="U1030" s="195"/>
      <c r="V1030" s="195"/>
      <c r="W1030" s="195"/>
      <c r="X1030" s="195"/>
      <c r="Y1030" s="195" t="s">
        <v>1285</v>
      </c>
      <c r="Z1030" s="195">
        <v>8450000</v>
      </c>
      <c r="AA1030" s="195">
        <v>10190940</v>
      </c>
      <c r="AB1030" s="316">
        <v>8450000</v>
      </c>
      <c r="AC1030" s="316">
        <v>0</v>
      </c>
      <c r="AD1030" s="195"/>
      <c r="AE1030" s="195"/>
      <c r="AF1030" s="195"/>
      <c r="AG1030" s="195"/>
    </row>
    <row r="1031" spans="1:33">
      <c r="A1031" s="195" t="s">
        <v>901</v>
      </c>
      <c r="B1031" s="195"/>
      <c r="C1031" s="195"/>
      <c r="D1031" s="195" t="s">
        <v>1281</v>
      </c>
      <c r="E1031" s="195"/>
      <c r="F1031" s="195"/>
      <c r="G1031" s="195"/>
      <c r="H1031" s="195"/>
      <c r="I1031" s="195"/>
      <c r="J1031" s="195"/>
      <c r="K1031" s="195"/>
      <c r="L1031" s="195"/>
      <c r="M1031" s="195"/>
      <c r="N1031" s="195"/>
      <c r="O1031" s="195"/>
      <c r="P1031" s="195"/>
      <c r="Q1031" s="316"/>
      <c r="R1031" s="195"/>
      <c r="S1031" s="316"/>
      <c r="T1031" s="195"/>
      <c r="U1031" s="195"/>
      <c r="V1031" s="195"/>
      <c r="W1031" s="195"/>
      <c r="X1031" s="195"/>
      <c r="Y1031" s="195" t="s">
        <v>223</v>
      </c>
      <c r="Z1031" s="195">
        <v>23023</v>
      </c>
      <c r="AA1031" s="195">
        <v>0</v>
      </c>
      <c r="AB1031" s="316">
        <v>23023.3</v>
      </c>
      <c r="AC1031" s="316">
        <v>-0.3</v>
      </c>
      <c r="AD1031" s="195"/>
      <c r="AE1031" s="195"/>
      <c r="AF1031" s="195"/>
      <c r="AG1031" s="195"/>
    </row>
    <row r="1032" spans="1:33">
      <c r="A1032" s="195" t="s">
        <v>901</v>
      </c>
      <c r="B1032" s="195"/>
      <c r="C1032" s="195"/>
      <c r="D1032" s="195" t="s">
        <v>1281</v>
      </c>
      <c r="E1032" s="195"/>
      <c r="F1032" s="195"/>
      <c r="G1032" s="195"/>
      <c r="H1032" s="195"/>
      <c r="I1032" s="195"/>
      <c r="J1032" s="195"/>
      <c r="K1032" s="195"/>
      <c r="L1032" s="195"/>
      <c r="M1032" s="195"/>
      <c r="N1032" s="195"/>
      <c r="O1032" s="195"/>
      <c r="P1032" s="195"/>
      <c r="Q1032" s="316"/>
      <c r="R1032" s="195"/>
      <c r="S1032" s="316"/>
      <c r="T1032" s="195"/>
      <c r="U1032" s="195"/>
      <c r="V1032" s="195"/>
      <c r="W1032" s="195"/>
      <c r="X1032" s="195"/>
      <c r="Y1032" s="195" t="s">
        <v>1286</v>
      </c>
      <c r="Z1032" s="195">
        <v>499920</v>
      </c>
      <c r="AA1032" s="195">
        <v>300000</v>
      </c>
      <c r="AB1032" s="316">
        <v>499920</v>
      </c>
      <c r="AC1032" s="316">
        <v>0</v>
      </c>
      <c r="AD1032" s="195"/>
      <c r="AE1032" s="195"/>
      <c r="AF1032" s="195"/>
      <c r="AG1032" s="195"/>
    </row>
    <row r="1033" spans="1:33">
      <c r="A1033" s="195" t="s">
        <v>901</v>
      </c>
      <c r="B1033" s="195"/>
      <c r="C1033" s="195"/>
      <c r="D1033" s="195" t="s">
        <v>1281</v>
      </c>
      <c r="E1033" s="195"/>
      <c r="F1033" s="195"/>
      <c r="G1033" s="195"/>
      <c r="H1033" s="195"/>
      <c r="I1033" s="195"/>
      <c r="J1033" s="195"/>
      <c r="K1033" s="195"/>
      <c r="L1033" s="195"/>
      <c r="M1033" s="195"/>
      <c r="N1033" s="195"/>
      <c r="O1033" s="195"/>
      <c r="P1033" s="195"/>
      <c r="Q1033" s="316"/>
      <c r="R1033" s="195"/>
      <c r="S1033" s="316"/>
      <c r="T1033" s="195"/>
      <c r="U1033" s="195"/>
      <c r="V1033" s="195"/>
      <c r="W1033" s="195"/>
      <c r="X1033" s="195"/>
      <c r="Y1033" s="195" t="s">
        <v>1287</v>
      </c>
      <c r="Z1033" s="195">
        <v>0</v>
      </c>
      <c r="AA1033" s="195">
        <v>0</v>
      </c>
      <c r="AB1033" s="316">
        <v>0</v>
      </c>
      <c r="AC1033" s="316">
        <v>0</v>
      </c>
      <c r="AD1033" s="195"/>
      <c r="AE1033" s="195"/>
      <c r="AF1033" s="195"/>
      <c r="AG1033" s="195"/>
    </row>
    <row r="1034" spans="1:33">
      <c r="A1034" s="195" t="s">
        <v>901</v>
      </c>
      <c r="B1034" s="195"/>
      <c r="C1034" s="195"/>
      <c r="D1034" s="195" t="s">
        <v>1281</v>
      </c>
      <c r="E1034" s="195"/>
      <c r="F1034" s="195"/>
      <c r="G1034" s="195"/>
      <c r="H1034" s="195"/>
      <c r="I1034" s="195"/>
      <c r="J1034" s="195"/>
      <c r="K1034" s="195"/>
      <c r="L1034" s="195"/>
      <c r="M1034" s="195"/>
      <c r="N1034" s="195"/>
      <c r="O1034" s="195"/>
      <c r="P1034" s="195"/>
      <c r="Q1034" s="316"/>
      <c r="R1034" s="195"/>
      <c r="S1034" s="316"/>
      <c r="T1034" s="195"/>
      <c r="U1034" s="195"/>
      <c r="V1034" s="195"/>
      <c r="W1034" s="195"/>
      <c r="X1034" s="195"/>
      <c r="Y1034" s="195" t="s">
        <v>1288</v>
      </c>
      <c r="Z1034" s="195">
        <v>0</v>
      </c>
      <c r="AA1034" s="195">
        <v>0</v>
      </c>
      <c r="AB1034" s="316">
        <v>0</v>
      </c>
      <c r="AC1034" s="316">
        <v>0</v>
      </c>
      <c r="AD1034" s="195"/>
      <c r="AE1034" s="195"/>
      <c r="AF1034" s="195"/>
      <c r="AG1034" s="195"/>
    </row>
    <row r="1035" spans="1:33">
      <c r="A1035" s="195" t="s">
        <v>901</v>
      </c>
      <c r="B1035" s="195"/>
      <c r="C1035" s="195"/>
      <c r="D1035" s="195" t="s">
        <v>1281</v>
      </c>
      <c r="E1035" s="195"/>
      <c r="F1035" s="195"/>
      <c r="G1035" s="195"/>
      <c r="H1035" s="195"/>
      <c r="I1035" s="195"/>
      <c r="J1035" s="195"/>
      <c r="K1035" s="195"/>
      <c r="L1035" s="195"/>
      <c r="M1035" s="195"/>
      <c r="N1035" s="195"/>
      <c r="O1035" s="195"/>
      <c r="P1035" s="195"/>
      <c r="Q1035" s="316"/>
      <c r="R1035" s="195"/>
      <c r="S1035" s="316"/>
      <c r="T1035" s="195"/>
      <c r="U1035" s="195"/>
      <c r="V1035" s="195"/>
      <c r="W1035" s="195"/>
      <c r="X1035" s="195"/>
      <c r="Y1035" s="195" t="s">
        <v>1289</v>
      </c>
      <c r="Z1035" s="195">
        <v>8972943</v>
      </c>
      <c r="AA1035" s="195">
        <v>10490940</v>
      </c>
      <c r="AB1035" s="316">
        <v>8972943.3000000007</v>
      </c>
      <c r="AC1035" s="316">
        <v>-0.3</v>
      </c>
      <c r="AD1035" s="195"/>
      <c r="AE1035" s="195"/>
      <c r="AF1035" s="195"/>
      <c r="AG1035" s="195"/>
    </row>
    <row r="1036" spans="1:33">
      <c r="A1036" s="195" t="s">
        <v>901</v>
      </c>
      <c r="B1036" s="195"/>
      <c r="C1036" s="195"/>
      <c r="D1036" s="195" t="s">
        <v>1281</v>
      </c>
      <c r="E1036" s="195"/>
      <c r="F1036" s="195"/>
      <c r="G1036" s="195"/>
      <c r="H1036" s="195"/>
      <c r="I1036" s="195"/>
      <c r="J1036" s="195"/>
      <c r="K1036" s="195"/>
      <c r="L1036" s="195"/>
      <c r="M1036" s="195"/>
      <c r="N1036" s="195"/>
      <c r="O1036" s="195"/>
      <c r="P1036" s="195"/>
      <c r="Q1036" s="316"/>
      <c r="R1036" s="195"/>
      <c r="S1036" s="316"/>
      <c r="T1036" s="195"/>
      <c r="U1036" s="195"/>
      <c r="V1036" s="195"/>
      <c r="W1036" s="195"/>
      <c r="X1036" s="195"/>
      <c r="Y1036" s="195" t="s">
        <v>1290</v>
      </c>
      <c r="Z1036" s="195">
        <v>8972943</v>
      </c>
      <c r="AA1036" s="195">
        <v>10490940</v>
      </c>
      <c r="AB1036" s="316">
        <v>8972943.3000000007</v>
      </c>
      <c r="AC1036" s="316">
        <v>-0.3</v>
      </c>
      <c r="AD1036" s="195"/>
      <c r="AE1036" s="195"/>
      <c r="AF1036" s="195"/>
      <c r="AG1036" s="195"/>
    </row>
    <row r="1037" spans="1:33">
      <c r="A1037" s="195" t="s">
        <v>901</v>
      </c>
      <c r="B1037" s="195"/>
      <c r="C1037" s="195"/>
      <c r="D1037" s="195" t="s">
        <v>1281</v>
      </c>
      <c r="E1037" s="195"/>
      <c r="F1037" s="195"/>
      <c r="G1037" s="195"/>
      <c r="H1037" s="195"/>
      <c r="I1037" s="195"/>
      <c r="J1037" s="195"/>
      <c r="K1037" s="195"/>
      <c r="L1037" s="195"/>
      <c r="M1037" s="195"/>
      <c r="N1037" s="195"/>
      <c r="O1037" s="195"/>
      <c r="P1037" s="195"/>
      <c r="Q1037" s="316"/>
      <c r="R1037" s="195"/>
      <c r="S1037" s="316"/>
      <c r="T1037" s="195"/>
      <c r="U1037" s="195"/>
      <c r="V1037" s="195"/>
      <c r="W1037" s="195"/>
      <c r="X1037" s="195"/>
      <c r="Y1037" s="195" t="s">
        <v>1291</v>
      </c>
      <c r="Z1037" s="195">
        <v>246494</v>
      </c>
      <c r="AA1037" s="195">
        <v>0</v>
      </c>
      <c r="AB1037" s="316">
        <v>246493.76</v>
      </c>
      <c r="AC1037" s="316">
        <v>0.24</v>
      </c>
      <c r="AD1037" s="195"/>
      <c r="AE1037" s="195"/>
      <c r="AF1037" s="195"/>
      <c r="AG1037" s="195"/>
    </row>
    <row r="1038" spans="1:33">
      <c r="A1038" s="195" t="s">
        <v>901</v>
      </c>
      <c r="B1038" s="195"/>
      <c r="C1038" s="195"/>
      <c r="D1038" s="195" t="s">
        <v>1281</v>
      </c>
      <c r="E1038" s="195"/>
      <c r="F1038" s="195"/>
      <c r="G1038" s="195"/>
      <c r="H1038" s="195"/>
      <c r="I1038" s="195"/>
      <c r="J1038" s="195"/>
      <c r="K1038" s="195"/>
      <c r="L1038" s="195"/>
      <c r="M1038" s="195"/>
      <c r="N1038" s="195"/>
      <c r="O1038" s="195"/>
      <c r="P1038" s="195"/>
      <c r="Q1038" s="316"/>
      <c r="R1038" s="195"/>
      <c r="S1038" s="316"/>
      <c r="T1038" s="195"/>
      <c r="U1038" s="195"/>
      <c r="V1038" s="195"/>
      <c r="W1038" s="195"/>
      <c r="X1038" s="195"/>
      <c r="Y1038" s="195" t="s">
        <v>1292</v>
      </c>
      <c r="Z1038" s="195">
        <v>8726449</v>
      </c>
      <c r="AA1038" s="195">
        <v>10490940</v>
      </c>
      <c r="AB1038" s="316">
        <v>8726449.5399999991</v>
      </c>
      <c r="AC1038" s="316">
        <v>-0.54</v>
      </c>
      <c r="AD1038" s="195"/>
      <c r="AE1038" s="195"/>
      <c r="AF1038" s="195"/>
      <c r="AG1038" s="195"/>
    </row>
    <row r="1039" spans="1:33">
      <c r="A1039" s="195" t="s">
        <v>901</v>
      </c>
      <c r="B1039" s="195"/>
      <c r="C1039" s="195"/>
      <c r="D1039" s="195" t="s">
        <v>1281</v>
      </c>
      <c r="E1039" s="195"/>
      <c r="F1039" s="195"/>
      <c r="G1039" s="195"/>
      <c r="H1039" s="195"/>
      <c r="I1039" s="195"/>
      <c r="J1039" s="195"/>
      <c r="K1039" s="195"/>
      <c r="L1039" s="195"/>
      <c r="M1039" s="195"/>
      <c r="N1039" s="195"/>
      <c r="O1039" s="195"/>
      <c r="P1039" s="195"/>
      <c r="Q1039" s="316"/>
      <c r="R1039" s="195"/>
      <c r="S1039" s="316"/>
      <c r="T1039" s="195"/>
      <c r="U1039" s="195"/>
      <c r="V1039" s="195"/>
      <c r="W1039" s="195"/>
      <c r="X1039" s="195"/>
      <c r="Y1039" s="195"/>
      <c r="Z1039" s="195">
        <v>0</v>
      </c>
      <c r="AA1039" s="195">
        <v>0</v>
      </c>
      <c r="AB1039" s="316">
        <v>0</v>
      </c>
      <c r="AC1039" s="316">
        <v>0</v>
      </c>
      <c r="AD1039" s="195"/>
      <c r="AE1039" s="195"/>
      <c r="AF1039" s="195"/>
      <c r="AG1039" s="195"/>
    </row>
    <row r="1040" spans="1:33">
      <c r="A1040" s="195" t="s">
        <v>901</v>
      </c>
      <c r="B1040" s="195"/>
      <c r="C1040" s="195"/>
      <c r="D1040" s="195" t="s">
        <v>1281</v>
      </c>
      <c r="E1040" s="195"/>
      <c r="F1040" s="195"/>
      <c r="G1040" s="195"/>
      <c r="H1040" s="195"/>
      <c r="I1040" s="195"/>
      <c r="J1040" s="195"/>
      <c r="K1040" s="195"/>
      <c r="L1040" s="195"/>
      <c r="M1040" s="195"/>
      <c r="N1040" s="195"/>
      <c r="O1040" s="195"/>
      <c r="P1040" s="195"/>
      <c r="Q1040" s="316"/>
      <c r="R1040" s="195"/>
      <c r="S1040" s="316"/>
      <c r="T1040" s="195"/>
      <c r="U1040" s="195"/>
      <c r="V1040" s="195"/>
      <c r="W1040" s="195"/>
      <c r="X1040" s="195"/>
      <c r="Y1040" s="195" t="s">
        <v>2</v>
      </c>
      <c r="Z1040" s="195">
        <v>0</v>
      </c>
      <c r="AA1040" s="195">
        <v>0</v>
      </c>
      <c r="AB1040" s="316">
        <v>0</v>
      </c>
      <c r="AC1040" s="316">
        <v>0</v>
      </c>
      <c r="AD1040" s="195"/>
      <c r="AE1040" s="195"/>
      <c r="AF1040" s="195"/>
      <c r="AG1040" s="195"/>
    </row>
    <row r="1041" spans="1:33">
      <c r="A1041" s="195" t="s">
        <v>901</v>
      </c>
      <c r="B1041" s="195"/>
      <c r="C1041" s="195"/>
      <c r="D1041" s="195" t="s">
        <v>1281</v>
      </c>
      <c r="E1041" s="195"/>
      <c r="F1041" s="195"/>
      <c r="G1041" s="195"/>
      <c r="H1041" s="195"/>
      <c r="I1041" s="195"/>
      <c r="J1041" s="195"/>
      <c r="K1041" s="195"/>
      <c r="L1041" s="195"/>
      <c r="M1041" s="195"/>
      <c r="N1041" s="195"/>
      <c r="O1041" s="195"/>
      <c r="P1041" s="195"/>
      <c r="Q1041" s="316"/>
      <c r="R1041" s="195"/>
      <c r="S1041" s="316"/>
      <c r="T1041" s="195"/>
      <c r="U1041" s="195"/>
      <c r="V1041" s="195"/>
      <c r="W1041" s="195"/>
      <c r="X1041" s="195"/>
      <c r="Y1041" s="195" t="s">
        <v>85</v>
      </c>
      <c r="Z1041" s="195">
        <v>0</v>
      </c>
      <c r="AA1041" s="195">
        <v>0</v>
      </c>
      <c r="AB1041" s="316">
        <v>0</v>
      </c>
      <c r="AC1041" s="316">
        <v>0</v>
      </c>
      <c r="AD1041" s="195"/>
      <c r="AE1041" s="195"/>
      <c r="AF1041" s="195"/>
      <c r="AG1041" s="195"/>
    </row>
    <row r="1042" spans="1:33">
      <c r="A1042" s="195" t="s">
        <v>901</v>
      </c>
      <c r="B1042" s="195"/>
      <c r="C1042" s="195"/>
      <c r="D1042" s="195" t="s">
        <v>1281</v>
      </c>
      <c r="E1042" s="195"/>
      <c r="F1042" s="195"/>
      <c r="G1042" s="195"/>
      <c r="H1042" s="195"/>
      <c r="I1042" s="195"/>
      <c r="J1042" s="195"/>
      <c r="K1042" s="195"/>
      <c r="L1042" s="195"/>
      <c r="M1042" s="195"/>
      <c r="N1042" s="195"/>
      <c r="O1042" s="195"/>
      <c r="P1042" s="195"/>
      <c r="Q1042" s="316"/>
      <c r="R1042" s="195"/>
      <c r="S1042" s="316"/>
      <c r="T1042" s="195"/>
      <c r="U1042" s="195"/>
      <c r="V1042" s="195"/>
      <c r="W1042" s="195"/>
      <c r="X1042" s="195"/>
      <c r="Y1042" s="195" t="s">
        <v>226</v>
      </c>
      <c r="Z1042" s="195">
        <v>5964363</v>
      </c>
      <c r="AA1042" s="195">
        <v>6141400</v>
      </c>
      <c r="AB1042" s="316">
        <v>5964363.3799999999</v>
      </c>
      <c r="AC1042" s="316">
        <v>-0.38</v>
      </c>
      <c r="AD1042" s="195"/>
      <c r="AE1042" s="195"/>
      <c r="AF1042" s="195"/>
      <c r="AG1042" s="195"/>
    </row>
    <row r="1043" spans="1:33">
      <c r="A1043" s="195" t="s">
        <v>901</v>
      </c>
      <c r="B1043" s="195"/>
      <c r="C1043" s="195"/>
      <c r="D1043" s="195" t="s">
        <v>1281</v>
      </c>
      <c r="E1043" s="195"/>
      <c r="F1043" s="195"/>
      <c r="G1043" s="195"/>
      <c r="H1043" s="195"/>
      <c r="I1043" s="195"/>
      <c r="J1043" s="195"/>
      <c r="K1043" s="195"/>
      <c r="L1043" s="195"/>
      <c r="M1043" s="195"/>
      <c r="N1043" s="195"/>
      <c r="O1043" s="195"/>
      <c r="P1043" s="195"/>
      <c r="Q1043" s="316"/>
      <c r="R1043" s="195"/>
      <c r="S1043" s="316"/>
      <c r="T1043" s="195"/>
      <c r="U1043" s="195"/>
      <c r="V1043" s="195"/>
      <c r="W1043" s="195"/>
      <c r="X1043" s="195"/>
      <c r="Y1043" s="195" t="s">
        <v>227</v>
      </c>
      <c r="Z1043" s="195">
        <v>2328414</v>
      </c>
      <c r="AA1043" s="195">
        <v>2713040</v>
      </c>
      <c r="AB1043" s="316">
        <v>2328413.9700000002</v>
      </c>
      <c r="AC1043" s="316">
        <v>0.03</v>
      </c>
      <c r="AD1043" s="195"/>
      <c r="AE1043" s="195"/>
      <c r="AF1043" s="195"/>
      <c r="AG1043" s="195"/>
    </row>
    <row r="1044" spans="1:33">
      <c r="A1044" s="195" t="s">
        <v>901</v>
      </c>
      <c r="B1044" s="195"/>
      <c r="C1044" s="195"/>
      <c r="D1044" s="195" t="s">
        <v>1281</v>
      </c>
      <c r="E1044" s="195"/>
      <c r="F1044" s="195"/>
      <c r="G1044" s="195"/>
      <c r="H1044" s="195"/>
      <c r="I1044" s="195"/>
      <c r="J1044" s="195"/>
      <c r="K1044" s="195"/>
      <c r="L1044" s="195"/>
      <c r="M1044" s="195"/>
      <c r="N1044" s="195"/>
      <c r="O1044" s="195"/>
      <c r="P1044" s="195"/>
      <c r="Q1044" s="316"/>
      <c r="R1044" s="195"/>
      <c r="S1044" s="316"/>
      <c r="T1044" s="195"/>
      <c r="U1044" s="195"/>
      <c r="V1044" s="195"/>
      <c r="W1044" s="195"/>
      <c r="X1044" s="195"/>
      <c r="Y1044" s="195" t="s">
        <v>1293</v>
      </c>
      <c r="Z1044" s="195">
        <v>36320</v>
      </c>
      <c r="AA1044" s="195">
        <v>36500</v>
      </c>
      <c r="AB1044" s="316">
        <v>36320.019999999997</v>
      </c>
      <c r="AC1044" s="316">
        <v>-0.02</v>
      </c>
      <c r="AD1044" s="195"/>
      <c r="AE1044" s="195"/>
      <c r="AF1044" s="195"/>
      <c r="AG1044" s="195"/>
    </row>
    <row r="1045" spans="1:33">
      <c r="A1045" s="195" t="s">
        <v>901</v>
      </c>
      <c r="B1045" s="195"/>
      <c r="C1045" s="195"/>
      <c r="D1045" s="195" t="s">
        <v>1281</v>
      </c>
      <c r="E1045" s="195"/>
      <c r="F1045" s="195"/>
      <c r="G1045" s="195"/>
      <c r="H1045" s="195"/>
      <c r="I1045" s="195"/>
      <c r="J1045" s="195"/>
      <c r="K1045" s="195"/>
      <c r="L1045" s="195"/>
      <c r="M1045" s="195"/>
      <c r="N1045" s="195"/>
      <c r="O1045" s="195"/>
      <c r="P1045" s="195"/>
      <c r="Q1045" s="316"/>
      <c r="R1045" s="195"/>
      <c r="S1045" s="316"/>
      <c r="T1045" s="195"/>
      <c r="U1045" s="195"/>
      <c r="V1045" s="195"/>
      <c r="W1045" s="195"/>
      <c r="X1045" s="195"/>
      <c r="Y1045" s="195" t="s">
        <v>1294</v>
      </c>
      <c r="Z1045" s="195">
        <v>8329097</v>
      </c>
      <c r="AA1045" s="195">
        <v>8890940</v>
      </c>
      <c r="AB1045" s="316">
        <v>8329097.3700000001</v>
      </c>
      <c r="AC1045" s="316">
        <v>-0.37</v>
      </c>
      <c r="AD1045" s="195"/>
      <c r="AE1045" s="195"/>
      <c r="AF1045" s="195"/>
      <c r="AG1045" s="195"/>
    </row>
    <row r="1046" spans="1:33">
      <c r="A1046" s="195" t="s">
        <v>901</v>
      </c>
      <c r="B1046" s="195"/>
      <c r="C1046" s="195"/>
      <c r="D1046" s="195" t="s">
        <v>1281</v>
      </c>
      <c r="E1046" s="195"/>
      <c r="F1046" s="195"/>
      <c r="G1046" s="195"/>
      <c r="H1046" s="195"/>
      <c r="I1046" s="195"/>
      <c r="J1046" s="195"/>
      <c r="K1046" s="195"/>
      <c r="L1046" s="195"/>
      <c r="M1046" s="195"/>
      <c r="N1046" s="195"/>
      <c r="O1046" s="195"/>
      <c r="P1046" s="195"/>
      <c r="Q1046" s="316"/>
      <c r="R1046" s="195"/>
      <c r="S1046" s="316"/>
      <c r="T1046" s="195"/>
      <c r="U1046" s="195"/>
      <c r="V1046" s="195"/>
      <c r="W1046" s="195"/>
      <c r="X1046" s="195"/>
      <c r="Y1046" s="195"/>
      <c r="Z1046" s="195">
        <v>0</v>
      </c>
      <c r="AA1046" s="195">
        <v>0</v>
      </c>
      <c r="AB1046" s="316">
        <v>0</v>
      </c>
      <c r="AC1046" s="316">
        <v>0</v>
      </c>
      <c r="AD1046" s="195"/>
      <c r="AE1046" s="195"/>
      <c r="AF1046" s="195"/>
      <c r="AG1046" s="195"/>
    </row>
    <row r="1047" spans="1:33">
      <c r="A1047" s="195" t="s">
        <v>901</v>
      </c>
      <c r="B1047" s="195"/>
      <c r="C1047" s="195"/>
      <c r="D1047" s="195" t="s">
        <v>1281</v>
      </c>
      <c r="E1047" s="195"/>
      <c r="F1047" s="195"/>
      <c r="G1047" s="195"/>
      <c r="H1047" s="195"/>
      <c r="I1047" s="195"/>
      <c r="J1047" s="195"/>
      <c r="K1047" s="195"/>
      <c r="L1047" s="195"/>
      <c r="M1047" s="195"/>
      <c r="N1047" s="195"/>
      <c r="O1047" s="195"/>
      <c r="P1047" s="195"/>
      <c r="Q1047" s="316"/>
      <c r="R1047" s="195"/>
      <c r="S1047" s="316"/>
      <c r="T1047" s="195"/>
      <c r="U1047" s="195"/>
      <c r="V1047" s="195"/>
      <c r="W1047" s="195"/>
      <c r="X1047" s="195"/>
      <c r="Y1047" s="195" t="s">
        <v>3</v>
      </c>
      <c r="Z1047" s="195">
        <v>0</v>
      </c>
      <c r="AA1047" s="195">
        <v>0</v>
      </c>
      <c r="AB1047" s="316">
        <v>0</v>
      </c>
      <c r="AC1047" s="316">
        <v>0</v>
      </c>
      <c r="AD1047" s="195"/>
      <c r="AE1047" s="195"/>
      <c r="AF1047" s="195"/>
      <c r="AG1047" s="195"/>
    </row>
    <row r="1048" spans="1:33">
      <c r="A1048" s="195" t="s">
        <v>901</v>
      </c>
      <c r="B1048" s="195"/>
      <c r="C1048" s="195"/>
      <c r="D1048" s="195" t="s">
        <v>1281</v>
      </c>
      <c r="E1048" s="195"/>
      <c r="F1048" s="195"/>
      <c r="G1048" s="195"/>
      <c r="H1048" s="195"/>
      <c r="I1048" s="195"/>
      <c r="J1048" s="195"/>
      <c r="K1048" s="195"/>
      <c r="L1048" s="195"/>
      <c r="M1048" s="195"/>
      <c r="N1048" s="195"/>
      <c r="O1048" s="195"/>
      <c r="P1048" s="195"/>
      <c r="Q1048" s="316"/>
      <c r="R1048" s="195"/>
      <c r="S1048" s="316"/>
      <c r="T1048" s="195"/>
      <c r="U1048" s="195"/>
      <c r="V1048" s="195"/>
      <c r="W1048" s="195"/>
      <c r="X1048" s="195"/>
      <c r="Y1048" s="195" t="s">
        <v>1295</v>
      </c>
      <c r="Z1048" s="195">
        <v>208983</v>
      </c>
      <c r="AA1048" s="195">
        <v>800000</v>
      </c>
      <c r="AB1048" s="316">
        <v>208983.02</v>
      </c>
      <c r="AC1048" s="316">
        <v>-0.02</v>
      </c>
      <c r="AD1048" s="195"/>
      <c r="AE1048" s="195"/>
      <c r="AF1048" s="195"/>
      <c r="AG1048" s="195"/>
    </row>
    <row r="1049" spans="1:33">
      <c r="A1049" s="195" t="s">
        <v>901</v>
      </c>
      <c r="B1049" s="195"/>
      <c r="C1049" s="195"/>
      <c r="D1049" s="195" t="s">
        <v>1281</v>
      </c>
      <c r="E1049" s="195"/>
      <c r="F1049" s="195"/>
      <c r="G1049" s="195"/>
      <c r="H1049" s="195"/>
      <c r="I1049" s="195"/>
      <c r="J1049" s="195"/>
      <c r="K1049" s="195"/>
      <c r="L1049" s="195"/>
      <c r="M1049" s="195"/>
      <c r="N1049" s="195"/>
      <c r="O1049" s="195"/>
      <c r="P1049" s="195"/>
      <c r="Q1049" s="316"/>
      <c r="R1049" s="195"/>
      <c r="S1049" s="316"/>
      <c r="T1049" s="195"/>
      <c r="U1049" s="195"/>
      <c r="V1049" s="195"/>
      <c r="W1049" s="195"/>
      <c r="X1049" s="195"/>
      <c r="Y1049" s="195" t="s">
        <v>229</v>
      </c>
      <c r="Z1049" s="195">
        <v>0</v>
      </c>
      <c r="AA1049" s="195">
        <v>200000</v>
      </c>
      <c r="AB1049" s="316">
        <v>0</v>
      </c>
      <c r="AC1049" s="316">
        <v>0</v>
      </c>
      <c r="AD1049" s="195"/>
      <c r="AE1049" s="195"/>
      <c r="AF1049" s="195"/>
      <c r="AG1049" s="195"/>
    </row>
    <row r="1050" spans="1:33">
      <c r="A1050" s="195" t="s">
        <v>901</v>
      </c>
      <c r="B1050" s="195"/>
      <c r="C1050" s="195"/>
      <c r="D1050" s="195" t="s">
        <v>1281</v>
      </c>
      <c r="E1050" s="195"/>
      <c r="F1050" s="195"/>
      <c r="G1050" s="195"/>
      <c r="H1050" s="195"/>
      <c r="I1050" s="195"/>
      <c r="J1050" s="195"/>
      <c r="K1050" s="195"/>
      <c r="L1050" s="195"/>
      <c r="M1050" s="195"/>
      <c r="N1050" s="195"/>
      <c r="O1050" s="195"/>
      <c r="P1050" s="195"/>
      <c r="Q1050" s="316"/>
      <c r="R1050" s="195"/>
      <c r="S1050" s="316"/>
      <c r="T1050" s="195"/>
      <c r="U1050" s="195"/>
      <c r="V1050" s="195"/>
      <c r="W1050" s="195"/>
      <c r="X1050" s="195"/>
      <c r="Y1050" s="195" t="s">
        <v>4</v>
      </c>
      <c r="Z1050" s="195">
        <v>0</v>
      </c>
      <c r="AA1050" s="195">
        <v>0</v>
      </c>
      <c r="AB1050" s="316">
        <v>0</v>
      </c>
      <c r="AC1050" s="316">
        <v>0</v>
      </c>
      <c r="AD1050" s="195"/>
      <c r="AE1050" s="195"/>
      <c r="AF1050" s="195"/>
      <c r="AG1050" s="195"/>
    </row>
    <row r="1051" spans="1:33">
      <c r="A1051" s="195" t="s">
        <v>901</v>
      </c>
      <c r="B1051" s="195"/>
      <c r="C1051" s="195"/>
      <c r="D1051" s="195" t="s">
        <v>1281</v>
      </c>
      <c r="E1051" s="195"/>
      <c r="F1051" s="195"/>
      <c r="G1051" s="195"/>
      <c r="H1051" s="195"/>
      <c r="I1051" s="195"/>
      <c r="J1051" s="195"/>
      <c r="K1051" s="195"/>
      <c r="L1051" s="195"/>
      <c r="M1051" s="195"/>
      <c r="N1051" s="195"/>
      <c r="O1051" s="195"/>
      <c r="P1051" s="195"/>
      <c r="Q1051" s="316"/>
      <c r="R1051" s="195"/>
      <c r="S1051" s="316"/>
      <c r="T1051" s="195"/>
      <c r="U1051" s="195"/>
      <c r="V1051" s="195"/>
      <c r="W1051" s="195"/>
      <c r="X1051" s="195"/>
      <c r="Y1051" s="195" t="s">
        <v>230</v>
      </c>
      <c r="Z1051" s="195">
        <v>0</v>
      </c>
      <c r="AA1051" s="195">
        <v>0</v>
      </c>
      <c r="AB1051" s="316">
        <v>0</v>
      </c>
      <c r="AC1051" s="316">
        <v>0</v>
      </c>
      <c r="AD1051" s="195"/>
      <c r="AE1051" s="195"/>
      <c r="AF1051" s="195"/>
      <c r="AG1051" s="195"/>
    </row>
    <row r="1052" spans="1:33">
      <c r="A1052" s="195" t="s">
        <v>901</v>
      </c>
      <c r="B1052" s="195"/>
      <c r="C1052" s="195"/>
      <c r="D1052" s="195" t="s">
        <v>1281</v>
      </c>
      <c r="E1052" s="195"/>
      <c r="F1052" s="195"/>
      <c r="G1052" s="195"/>
      <c r="H1052" s="195"/>
      <c r="I1052" s="195"/>
      <c r="J1052" s="195"/>
      <c r="K1052" s="195"/>
      <c r="L1052" s="195"/>
      <c r="M1052" s="195"/>
      <c r="N1052" s="195"/>
      <c r="O1052" s="195"/>
      <c r="P1052" s="195"/>
      <c r="Q1052" s="316"/>
      <c r="R1052" s="195"/>
      <c r="S1052" s="316"/>
      <c r="T1052" s="195"/>
      <c r="U1052" s="195"/>
      <c r="V1052" s="195"/>
      <c r="W1052" s="195"/>
      <c r="X1052" s="195"/>
      <c r="Y1052" s="195" t="s">
        <v>5</v>
      </c>
      <c r="Z1052" s="195">
        <v>0</v>
      </c>
      <c r="AA1052" s="195">
        <v>0</v>
      </c>
      <c r="AB1052" s="316">
        <v>0</v>
      </c>
      <c r="AC1052" s="316">
        <v>0</v>
      </c>
      <c r="AD1052" s="195"/>
      <c r="AE1052" s="195"/>
      <c r="AF1052" s="195"/>
      <c r="AG1052" s="195"/>
    </row>
    <row r="1053" spans="1:33">
      <c r="A1053" s="195" t="s">
        <v>901</v>
      </c>
      <c r="B1053" s="195"/>
      <c r="C1053" s="195"/>
      <c r="D1053" s="195" t="s">
        <v>1281</v>
      </c>
      <c r="E1053" s="195"/>
      <c r="F1053" s="195"/>
      <c r="G1053" s="195"/>
      <c r="H1053" s="195"/>
      <c r="I1053" s="195"/>
      <c r="J1053" s="195"/>
      <c r="K1053" s="195"/>
      <c r="L1053" s="195"/>
      <c r="M1053" s="195"/>
      <c r="N1053" s="195"/>
      <c r="O1053" s="195"/>
      <c r="P1053" s="195"/>
      <c r="Q1053" s="316"/>
      <c r="R1053" s="195"/>
      <c r="S1053" s="316"/>
      <c r="T1053" s="195"/>
      <c r="U1053" s="195"/>
      <c r="V1053" s="195"/>
      <c r="W1053" s="195"/>
      <c r="X1053" s="195"/>
      <c r="Y1053" s="195" t="s">
        <v>9</v>
      </c>
      <c r="Z1053" s="195">
        <v>0</v>
      </c>
      <c r="AA1053" s="195">
        <v>0</v>
      </c>
      <c r="AB1053" s="316">
        <v>0</v>
      </c>
      <c r="AC1053" s="316">
        <v>0</v>
      </c>
      <c r="AD1053" s="195"/>
      <c r="AE1053" s="195"/>
      <c r="AF1053" s="195"/>
      <c r="AG1053" s="195"/>
    </row>
    <row r="1054" spans="1:33">
      <c r="A1054" s="195" t="s">
        <v>901</v>
      </c>
      <c r="B1054" s="195"/>
      <c r="C1054" s="195"/>
      <c r="D1054" s="195" t="s">
        <v>1281</v>
      </c>
      <c r="E1054" s="195"/>
      <c r="F1054" s="195"/>
      <c r="G1054" s="195"/>
      <c r="H1054" s="195"/>
      <c r="I1054" s="195"/>
      <c r="J1054" s="195"/>
      <c r="K1054" s="195"/>
      <c r="L1054" s="195"/>
      <c r="M1054" s="195"/>
      <c r="N1054" s="195"/>
      <c r="O1054" s="195"/>
      <c r="P1054" s="195"/>
      <c r="Q1054" s="316"/>
      <c r="R1054" s="195"/>
      <c r="S1054" s="316"/>
      <c r="T1054" s="195"/>
      <c r="U1054" s="195"/>
      <c r="V1054" s="195"/>
      <c r="W1054" s="195"/>
      <c r="X1054" s="195"/>
      <c r="Y1054" s="195" t="s">
        <v>1296</v>
      </c>
      <c r="Z1054" s="195">
        <v>208983</v>
      </c>
      <c r="AA1054" s="195">
        <v>1000000</v>
      </c>
      <c r="AB1054" s="316">
        <v>208983.02</v>
      </c>
      <c r="AC1054" s="316">
        <v>-0.02</v>
      </c>
      <c r="AD1054" s="195"/>
      <c r="AE1054" s="195"/>
      <c r="AF1054" s="195"/>
      <c r="AG1054" s="195"/>
    </row>
    <row r="1055" spans="1:33">
      <c r="A1055" s="195" t="s">
        <v>901</v>
      </c>
      <c r="B1055" s="195"/>
      <c r="C1055" s="195"/>
      <c r="D1055" s="195" t="s">
        <v>1281</v>
      </c>
      <c r="E1055" s="195"/>
      <c r="F1055" s="195"/>
      <c r="G1055" s="195"/>
      <c r="H1055" s="195"/>
      <c r="I1055" s="195"/>
      <c r="J1055" s="195"/>
      <c r="K1055" s="195"/>
      <c r="L1055" s="195"/>
      <c r="M1055" s="195"/>
      <c r="N1055" s="195"/>
      <c r="O1055" s="195"/>
      <c r="P1055" s="195"/>
      <c r="Q1055" s="316"/>
      <c r="R1055" s="195"/>
      <c r="S1055" s="316"/>
      <c r="T1055" s="195"/>
      <c r="U1055" s="195"/>
      <c r="V1055" s="195"/>
      <c r="W1055" s="195"/>
      <c r="X1055" s="195"/>
      <c r="Y1055" s="195"/>
      <c r="Z1055" s="195">
        <v>0</v>
      </c>
      <c r="AA1055" s="195">
        <v>0</v>
      </c>
      <c r="AB1055" s="316">
        <v>0</v>
      </c>
      <c r="AC1055" s="316">
        <v>0</v>
      </c>
      <c r="AD1055" s="195"/>
      <c r="AE1055" s="195"/>
      <c r="AF1055" s="195"/>
      <c r="AG1055" s="195"/>
    </row>
    <row r="1056" spans="1:33">
      <c r="A1056" s="195" t="s">
        <v>901</v>
      </c>
      <c r="B1056" s="195"/>
      <c r="C1056" s="195"/>
      <c r="D1056" s="195" t="s">
        <v>1281</v>
      </c>
      <c r="E1056" s="195"/>
      <c r="F1056" s="195"/>
      <c r="G1056" s="195"/>
      <c r="H1056" s="195"/>
      <c r="I1056" s="195"/>
      <c r="J1056" s="195"/>
      <c r="K1056" s="195"/>
      <c r="L1056" s="195"/>
      <c r="M1056" s="195"/>
      <c r="N1056" s="195"/>
      <c r="O1056" s="195"/>
      <c r="P1056" s="195"/>
      <c r="Q1056" s="316"/>
      <c r="R1056" s="195"/>
      <c r="S1056" s="316"/>
      <c r="T1056" s="195"/>
      <c r="U1056" s="195"/>
      <c r="V1056" s="195"/>
      <c r="W1056" s="195"/>
      <c r="X1056" s="195"/>
      <c r="Y1056" s="195" t="s">
        <v>691</v>
      </c>
      <c r="Z1056" s="195">
        <v>2125</v>
      </c>
      <c r="AA1056" s="195">
        <v>0</v>
      </c>
      <c r="AB1056" s="316">
        <v>2125</v>
      </c>
      <c r="AC1056" s="316">
        <v>0</v>
      </c>
      <c r="AD1056" s="195"/>
      <c r="AE1056" s="195"/>
      <c r="AF1056" s="195"/>
      <c r="AG1056" s="195"/>
    </row>
    <row r="1057" spans="1:33">
      <c r="A1057" s="195" t="s">
        <v>901</v>
      </c>
      <c r="B1057" s="195"/>
      <c r="C1057" s="195"/>
      <c r="D1057" s="195" t="s">
        <v>1281</v>
      </c>
      <c r="E1057" s="195"/>
      <c r="F1057" s="195"/>
      <c r="G1057" s="195"/>
      <c r="H1057" s="195"/>
      <c r="I1057" s="195"/>
      <c r="J1057" s="195"/>
      <c r="K1057" s="195"/>
      <c r="L1057" s="195"/>
      <c r="M1057" s="195"/>
      <c r="N1057" s="195"/>
      <c r="O1057" s="195"/>
      <c r="P1057" s="195"/>
      <c r="Q1057" s="316"/>
      <c r="R1057" s="195"/>
      <c r="S1057" s="316"/>
      <c r="T1057" s="195"/>
      <c r="U1057" s="195"/>
      <c r="V1057" s="195"/>
      <c r="W1057" s="195"/>
      <c r="X1057" s="195"/>
      <c r="Y1057" s="195" t="s">
        <v>1297</v>
      </c>
      <c r="Z1057" s="195">
        <v>291000</v>
      </c>
      <c r="AA1057" s="195">
        <v>600000</v>
      </c>
      <c r="AB1057" s="316">
        <v>291000</v>
      </c>
      <c r="AC1057" s="316">
        <v>0</v>
      </c>
      <c r="AD1057" s="195"/>
      <c r="AE1057" s="195"/>
      <c r="AF1057" s="195"/>
      <c r="AG1057" s="195"/>
    </row>
    <row r="1058" spans="1:33">
      <c r="A1058" s="195" t="s">
        <v>901</v>
      </c>
      <c r="B1058" s="195"/>
      <c r="C1058" s="195"/>
      <c r="D1058" s="195" t="s">
        <v>1281</v>
      </c>
      <c r="E1058" s="195"/>
      <c r="F1058" s="195"/>
      <c r="G1058" s="195"/>
      <c r="H1058" s="195"/>
      <c r="I1058" s="195"/>
      <c r="J1058" s="195"/>
      <c r="K1058" s="195"/>
      <c r="L1058" s="195"/>
      <c r="M1058" s="195"/>
      <c r="N1058" s="195"/>
      <c r="O1058" s="195"/>
      <c r="P1058" s="195"/>
      <c r="Q1058" s="316"/>
      <c r="R1058" s="195"/>
      <c r="S1058" s="316"/>
      <c r="T1058" s="195"/>
      <c r="U1058" s="195"/>
      <c r="V1058" s="195"/>
      <c r="W1058" s="195"/>
      <c r="X1058" s="195"/>
      <c r="Y1058" s="195" t="s">
        <v>1298</v>
      </c>
      <c r="Z1058" s="195">
        <v>0</v>
      </c>
      <c r="AA1058" s="195">
        <v>0</v>
      </c>
      <c r="AB1058" s="316">
        <v>0</v>
      </c>
      <c r="AC1058" s="316">
        <v>0</v>
      </c>
      <c r="AD1058" s="195"/>
      <c r="AE1058" s="195"/>
      <c r="AF1058" s="195"/>
      <c r="AG1058" s="195"/>
    </row>
    <row r="1059" spans="1:33">
      <c r="A1059" s="195" t="s">
        <v>901</v>
      </c>
      <c r="B1059" s="195"/>
      <c r="C1059" s="195"/>
      <c r="D1059" s="195" t="s">
        <v>1281</v>
      </c>
      <c r="E1059" s="195"/>
      <c r="F1059" s="195"/>
      <c r="G1059" s="195"/>
      <c r="H1059" s="195"/>
      <c r="I1059" s="195"/>
      <c r="J1059" s="195"/>
      <c r="K1059" s="195"/>
      <c r="L1059" s="195"/>
      <c r="M1059" s="195"/>
      <c r="N1059" s="195"/>
      <c r="O1059" s="195"/>
      <c r="P1059" s="195"/>
      <c r="Q1059" s="316"/>
      <c r="R1059" s="195"/>
      <c r="S1059" s="316"/>
      <c r="T1059" s="195"/>
      <c r="U1059" s="195"/>
      <c r="V1059" s="195"/>
      <c r="W1059" s="195"/>
      <c r="X1059" s="195"/>
      <c r="Y1059" s="195" t="s">
        <v>1299</v>
      </c>
      <c r="Z1059" s="195">
        <v>0</v>
      </c>
      <c r="AA1059" s="195">
        <v>0</v>
      </c>
      <c r="AB1059" s="316">
        <v>0</v>
      </c>
      <c r="AC1059" s="316">
        <v>0</v>
      </c>
      <c r="AD1059" s="195"/>
      <c r="AE1059" s="195"/>
      <c r="AF1059" s="195"/>
      <c r="AG1059" s="195"/>
    </row>
    <row r="1060" spans="1:33">
      <c r="A1060" s="195" t="s">
        <v>901</v>
      </c>
      <c r="B1060" s="195"/>
      <c r="C1060" s="195"/>
      <c r="D1060" s="195" t="s">
        <v>1281</v>
      </c>
      <c r="E1060" s="195"/>
      <c r="F1060" s="195"/>
      <c r="G1060" s="195"/>
      <c r="H1060" s="195"/>
      <c r="I1060" s="195"/>
      <c r="J1060" s="195"/>
      <c r="K1060" s="195"/>
      <c r="L1060" s="195"/>
      <c r="M1060" s="195"/>
      <c r="N1060" s="195"/>
      <c r="O1060" s="195"/>
      <c r="P1060" s="195"/>
      <c r="Q1060" s="316"/>
      <c r="R1060" s="195"/>
      <c r="S1060" s="316"/>
      <c r="T1060" s="195"/>
      <c r="U1060" s="195"/>
      <c r="V1060" s="195"/>
      <c r="W1060" s="195"/>
      <c r="X1060" s="195"/>
      <c r="Y1060" s="195" t="s">
        <v>1300</v>
      </c>
      <c r="Z1060" s="195">
        <v>293125</v>
      </c>
      <c r="AA1060" s="195">
        <v>600000</v>
      </c>
      <c r="AB1060" s="316">
        <v>293125</v>
      </c>
      <c r="AC1060" s="316">
        <v>0</v>
      </c>
      <c r="AD1060" s="195"/>
      <c r="AE1060" s="195"/>
      <c r="AF1060" s="195"/>
      <c r="AG1060" s="195"/>
    </row>
    <row r="1061" spans="1:33">
      <c r="A1061" s="195" t="s">
        <v>901</v>
      </c>
      <c r="B1061" s="195"/>
      <c r="C1061" s="195"/>
      <c r="D1061" s="195" t="s">
        <v>1281</v>
      </c>
      <c r="E1061" s="195"/>
      <c r="F1061" s="195"/>
      <c r="G1061" s="195"/>
      <c r="H1061" s="195"/>
      <c r="I1061" s="195"/>
      <c r="J1061" s="195"/>
      <c r="K1061" s="195"/>
      <c r="L1061" s="195"/>
      <c r="M1061" s="195"/>
      <c r="N1061" s="195"/>
      <c r="O1061" s="195"/>
      <c r="P1061" s="195"/>
      <c r="Q1061" s="316"/>
      <c r="R1061" s="195"/>
      <c r="S1061" s="316"/>
      <c r="T1061" s="195"/>
      <c r="U1061" s="195"/>
      <c r="V1061" s="195"/>
      <c r="W1061" s="195"/>
      <c r="X1061" s="195"/>
      <c r="Y1061" s="195"/>
      <c r="Z1061" s="195">
        <v>0</v>
      </c>
      <c r="AA1061" s="195">
        <v>0</v>
      </c>
      <c r="AB1061" s="316">
        <v>0</v>
      </c>
      <c r="AC1061" s="316">
        <v>0</v>
      </c>
      <c r="AD1061" s="195"/>
      <c r="AE1061" s="195"/>
      <c r="AF1061" s="195"/>
      <c r="AG1061" s="195"/>
    </row>
    <row r="1062" spans="1:33">
      <c r="A1062" s="195" t="s">
        <v>901</v>
      </c>
      <c r="B1062" s="195"/>
      <c r="C1062" s="195"/>
      <c r="D1062" s="195" t="s">
        <v>1281</v>
      </c>
      <c r="E1062" s="195"/>
      <c r="F1062" s="195"/>
      <c r="G1062" s="195"/>
      <c r="H1062" s="195"/>
      <c r="I1062" s="195"/>
      <c r="J1062" s="195"/>
      <c r="K1062" s="195"/>
      <c r="L1062" s="195"/>
      <c r="M1062" s="195"/>
      <c r="N1062" s="195"/>
      <c r="O1062" s="195"/>
      <c r="P1062" s="195"/>
      <c r="Q1062" s="316"/>
      <c r="R1062" s="195"/>
      <c r="S1062" s="316"/>
      <c r="T1062" s="195"/>
      <c r="U1062" s="195"/>
      <c r="V1062" s="195"/>
      <c r="W1062" s="195"/>
      <c r="X1062" s="195"/>
      <c r="Y1062" s="195" t="s">
        <v>696</v>
      </c>
      <c r="Z1062" s="195">
        <v>8831205</v>
      </c>
      <c r="AA1062" s="195">
        <v>10490940</v>
      </c>
      <c r="AB1062" s="316">
        <v>8831205.3900000006</v>
      </c>
      <c r="AC1062" s="316">
        <v>-0.39</v>
      </c>
      <c r="AD1062" s="195"/>
      <c r="AE1062" s="195"/>
      <c r="AF1062" s="195"/>
      <c r="AG1062" s="195"/>
    </row>
    <row r="1063" spans="1:33">
      <c r="A1063" s="195" t="s">
        <v>901</v>
      </c>
      <c r="B1063" s="195"/>
      <c r="C1063" s="195"/>
      <c r="D1063" s="195" t="s">
        <v>1281</v>
      </c>
      <c r="E1063" s="195"/>
      <c r="F1063" s="195"/>
      <c r="G1063" s="195"/>
      <c r="H1063" s="195"/>
      <c r="I1063" s="195"/>
      <c r="J1063" s="195"/>
      <c r="K1063" s="195"/>
      <c r="L1063" s="195"/>
      <c r="M1063" s="195"/>
      <c r="N1063" s="195"/>
      <c r="O1063" s="195"/>
      <c r="P1063" s="195"/>
      <c r="Q1063" s="316"/>
      <c r="R1063" s="195"/>
      <c r="S1063" s="316"/>
      <c r="T1063" s="195"/>
      <c r="U1063" s="195"/>
      <c r="V1063" s="195"/>
      <c r="W1063" s="195"/>
      <c r="X1063" s="195"/>
      <c r="Y1063" s="195"/>
      <c r="Z1063" s="195">
        <v>0</v>
      </c>
      <c r="AA1063" s="195">
        <v>0</v>
      </c>
      <c r="AB1063" s="316">
        <v>0</v>
      </c>
      <c r="AC1063" s="316">
        <v>0</v>
      </c>
      <c r="AD1063" s="195"/>
      <c r="AE1063" s="195"/>
      <c r="AF1063" s="195"/>
      <c r="AG1063" s="195"/>
    </row>
    <row r="1064" spans="1:33">
      <c r="A1064" s="195" t="s">
        <v>901</v>
      </c>
      <c r="B1064" s="195"/>
      <c r="C1064" s="195"/>
      <c r="D1064" s="195" t="s">
        <v>1281</v>
      </c>
      <c r="E1064" s="195"/>
      <c r="F1064" s="195"/>
      <c r="G1064" s="195"/>
      <c r="H1064" s="195"/>
      <c r="I1064" s="195"/>
      <c r="J1064" s="195"/>
      <c r="K1064" s="195"/>
      <c r="L1064" s="195"/>
      <c r="M1064" s="195"/>
      <c r="N1064" s="195"/>
      <c r="O1064" s="195"/>
      <c r="P1064" s="195"/>
      <c r="Q1064" s="316"/>
      <c r="R1064" s="195"/>
      <c r="S1064" s="316"/>
      <c r="T1064" s="195"/>
      <c r="U1064" s="195"/>
      <c r="V1064" s="195"/>
      <c r="W1064" s="195"/>
      <c r="X1064" s="195"/>
      <c r="Y1064" s="195" t="s">
        <v>1301</v>
      </c>
      <c r="Z1064" s="195">
        <v>-104756</v>
      </c>
      <c r="AA1064" s="195">
        <v>0</v>
      </c>
      <c r="AB1064" s="316">
        <v>-104755.85</v>
      </c>
      <c r="AC1064" s="316">
        <v>-0.15</v>
      </c>
      <c r="AD1064" s="195"/>
      <c r="AE1064" s="195"/>
      <c r="AF1064" s="195"/>
      <c r="AG1064" s="195"/>
    </row>
    <row r="1065" spans="1:33">
      <c r="A1065" s="195" t="s">
        <v>901</v>
      </c>
      <c r="B1065" s="195"/>
      <c r="C1065" s="195"/>
      <c r="D1065" s="195" t="s">
        <v>1281</v>
      </c>
      <c r="E1065" s="195"/>
      <c r="F1065" s="195"/>
      <c r="G1065" s="195"/>
      <c r="H1065" s="195"/>
      <c r="I1065" s="195"/>
      <c r="J1065" s="195"/>
      <c r="K1065" s="195"/>
      <c r="L1065" s="195"/>
      <c r="M1065" s="195"/>
      <c r="N1065" s="195"/>
      <c r="O1065" s="195"/>
      <c r="P1065" s="195"/>
      <c r="Q1065" s="316"/>
      <c r="R1065" s="195"/>
      <c r="S1065" s="316"/>
      <c r="T1065" s="195"/>
      <c r="U1065" s="195"/>
      <c r="V1065" s="195"/>
      <c r="W1065" s="195"/>
      <c r="X1065" s="195"/>
      <c r="Y1065" s="195"/>
      <c r="Z1065" s="195">
        <v>0</v>
      </c>
      <c r="AA1065" s="195">
        <v>0</v>
      </c>
      <c r="AB1065" s="316">
        <v>0</v>
      </c>
      <c r="AC1065" s="316">
        <v>0</v>
      </c>
      <c r="AD1065" s="195"/>
      <c r="AE1065" s="195"/>
      <c r="AF1065" s="195"/>
      <c r="AG1065" s="195"/>
    </row>
    <row r="1066" spans="1:33">
      <c r="A1066" s="195" t="s">
        <v>901</v>
      </c>
      <c r="B1066" s="195"/>
      <c r="C1066" s="195"/>
      <c r="D1066" s="195" t="s">
        <v>1281</v>
      </c>
      <c r="E1066" s="195"/>
      <c r="F1066" s="195"/>
      <c r="G1066" s="195"/>
      <c r="H1066" s="195"/>
      <c r="I1066" s="195"/>
      <c r="J1066" s="195"/>
      <c r="K1066" s="195"/>
      <c r="L1066" s="195"/>
      <c r="M1066" s="195"/>
      <c r="N1066" s="195"/>
      <c r="O1066" s="195"/>
      <c r="P1066" s="195"/>
      <c r="Q1066" s="316"/>
      <c r="R1066" s="195"/>
      <c r="S1066" s="316"/>
      <c r="T1066" s="195"/>
      <c r="U1066" s="195"/>
      <c r="V1066" s="195"/>
      <c r="W1066" s="195"/>
      <c r="X1066" s="195"/>
      <c r="Y1066" s="195" t="s">
        <v>1302</v>
      </c>
      <c r="Z1066" s="195">
        <v>-104756</v>
      </c>
      <c r="AA1066" s="195">
        <v>0</v>
      </c>
      <c r="AB1066" s="316">
        <v>-104756</v>
      </c>
      <c r="AC1066" s="316">
        <v>0</v>
      </c>
      <c r="AD1066" s="195"/>
      <c r="AE1066" s="195"/>
      <c r="AF1066" s="195"/>
      <c r="AG1066" s="195"/>
    </row>
    <row r="1067" spans="1:33">
      <c r="A1067" s="195" t="s">
        <v>901</v>
      </c>
      <c r="B1067" s="195"/>
      <c r="C1067" s="195"/>
      <c r="D1067" s="195" t="s">
        <v>1281</v>
      </c>
      <c r="E1067" s="195"/>
      <c r="F1067" s="195"/>
      <c r="G1067" s="195"/>
      <c r="H1067" s="195"/>
      <c r="I1067" s="195"/>
      <c r="J1067" s="195"/>
      <c r="K1067" s="195"/>
      <c r="L1067" s="195"/>
      <c r="M1067" s="195"/>
      <c r="N1067" s="195"/>
      <c r="O1067" s="195"/>
      <c r="P1067" s="195"/>
      <c r="Q1067" s="316"/>
      <c r="R1067" s="195"/>
      <c r="S1067" s="316"/>
      <c r="T1067" s="195"/>
      <c r="U1067" s="195"/>
      <c r="V1067" s="195"/>
      <c r="W1067" s="195"/>
      <c r="X1067" s="195"/>
      <c r="Y1067" s="195" t="s">
        <v>700</v>
      </c>
      <c r="Z1067" s="195">
        <v>0</v>
      </c>
      <c r="AA1067" s="195">
        <v>0</v>
      </c>
      <c r="AB1067" s="316">
        <v>0</v>
      </c>
      <c r="AC1067" s="316">
        <v>0</v>
      </c>
      <c r="AD1067" s="195"/>
      <c r="AE1067" s="195"/>
      <c r="AF1067" s="195"/>
      <c r="AG1067" s="195"/>
    </row>
    <row r="1068" spans="1:33">
      <c r="A1068" s="195" t="s">
        <v>901</v>
      </c>
      <c r="B1068" s="195"/>
      <c r="C1068" s="195"/>
      <c r="D1068" s="195" t="s">
        <v>1281</v>
      </c>
      <c r="E1068" s="195"/>
      <c r="F1068" s="195"/>
      <c r="G1068" s="195"/>
      <c r="H1068" s="195"/>
      <c r="I1068" s="195"/>
      <c r="J1068" s="195"/>
      <c r="K1068" s="195"/>
      <c r="L1068" s="195"/>
      <c r="M1068" s="195"/>
      <c r="N1068" s="195"/>
      <c r="O1068" s="195"/>
      <c r="P1068" s="195"/>
      <c r="Q1068" s="316"/>
      <c r="R1068" s="195"/>
      <c r="S1068" s="316"/>
      <c r="T1068" s="195"/>
      <c r="U1068" s="195"/>
      <c r="V1068" s="195"/>
      <c r="W1068" s="195"/>
      <c r="X1068" s="195"/>
      <c r="Y1068" s="195"/>
      <c r="Z1068" s="195">
        <v>-104756</v>
      </c>
      <c r="AA1068" s="195">
        <v>0</v>
      </c>
      <c r="AB1068" s="316">
        <v>-104756</v>
      </c>
      <c r="AC1068" s="316">
        <v>0</v>
      </c>
      <c r="AD1068" s="195"/>
      <c r="AE1068" s="195"/>
      <c r="AF1068" s="195"/>
      <c r="AG1068" s="195"/>
    </row>
    <row r="1069" spans="1:33">
      <c r="A1069" s="195" t="s">
        <v>901</v>
      </c>
      <c r="B1069" s="195"/>
      <c r="C1069" s="195"/>
      <c r="D1069" s="195"/>
      <c r="E1069" s="195"/>
      <c r="F1069" s="195"/>
      <c r="G1069" s="195"/>
      <c r="H1069" s="195"/>
      <c r="I1069" s="195"/>
      <c r="J1069" s="195"/>
      <c r="K1069" s="195"/>
      <c r="L1069" s="195"/>
      <c r="M1069" s="195"/>
      <c r="N1069" s="195"/>
      <c r="O1069" s="195"/>
      <c r="P1069" s="195"/>
      <c r="Q1069" s="316"/>
      <c r="R1069" s="195"/>
      <c r="S1069" s="316"/>
      <c r="T1069" s="195"/>
      <c r="U1069" s="195"/>
      <c r="V1069" s="195"/>
      <c r="W1069" s="195"/>
      <c r="X1069" s="195"/>
      <c r="Y1069" s="195"/>
      <c r="Z1069" s="195"/>
      <c r="AA1069" s="195"/>
      <c r="AB1069" s="316"/>
      <c r="AC1069" s="316"/>
      <c r="AD1069" s="195"/>
      <c r="AE1069" s="195"/>
      <c r="AF1069" s="195"/>
      <c r="AG1069" s="195"/>
    </row>
    <row r="1070" spans="1:33">
      <c r="A1070" s="195" t="s">
        <v>901</v>
      </c>
      <c r="B1070" s="195"/>
      <c r="C1070" s="195"/>
      <c r="D1070" s="195"/>
      <c r="E1070" s="195"/>
      <c r="F1070" s="195"/>
      <c r="G1070" s="195"/>
      <c r="H1070" s="195"/>
      <c r="I1070" s="195"/>
      <c r="J1070" s="195"/>
      <c r="K1070" s="195"/>
      <c r="L1070" s="195"/>
      <c r="M1070" s="195"/>
      <c r="N1070" s="195"/>
      <c r="O1070" s="195"/>
      <c r="P1070" s="195"/>
      <c r="Q1070" s="316"/>
      <c r="R1070" s="195"/>
      <c r="S1070" s="316"/>
      <c r="T1070" s="195"/>
      <c r="U1070" s="195"/>
      <c r="V1070" s="195"/>
      <c r="W1070" s="195"/>
      <c r="X1070" s="195"/>
      <c r="Y1070" s="195"/>
      <c r="Z1070" s="195"/>
      <c r="AA1070" s="195"/>
      <c r="AB1070" s="316"/>
      <c r="AC1070" s="316"/>
      <c r="AD1070" s="195"/>
      <c r="AE1070" s="195"/>
      <c r="AF1070" s="195"/>
      <c r="AG1070" s="195"/>
    </row>
    <row r="1071" spans="1:33">
      <c r="A1071" s="195" t="s">
        <v>901</v>
      </c>
      <c r="B1071" s="195"/>
      <c r="C1071" s="195"/>
      <c r="D1071" s="195"/>
      <c r="E1071" s="195"/>
      <c r="F1071" s="195"/>
      <c r="G1071" s="195"/>
      <c r="H1071" s="195"/>
      <c r="I1071" s="195"/>
      <c r="J1071" s="195"/>
      <c r="K1071" s="195"/>
      <c r="L1071" s="195"/>
      <c r="M1071" s="195"/>
      <c r="N1071" s="195"/>
      <c r="O1071" s="195"/>
      <c r="P1071" s="195"/>
      <c r="Q1071" s="316"/>
      <c r="R1071" s="195"/>
      <c r="S1071" s="316"/>
      <c r="T1071" s="195"/>
      <c r="U1071" s="195"/>
      <c r="V1071" s="195"/>
      <c r="W1071" s="195"/>
      <c r="X1071" s="195"/>
      <c r="Y1071" s="195"/>
      <c r="Z1071" s="195"/>
      <c r="AA1071" s="195"/>
      <c r="AB1071" s="316"/>
      <c r="AC1071" s="316"/>
      <c r="AD1071" s="195"/>
      <c r="AE1071" s="195"/>
      <c r="AF1071" s="195"/>
      <c r="AG1071" s="195"/>
    </row>
    <row r="1072" spans="1:33">
      <c r="A1072" s="195" t="s">
        <v>901</v>
      </c>
      <c r="B1072" s="195"/>
      <c r="C1072" s="195"/>
      <c r="D1072" s="195" t="s">
        <v>1303</v>
      </c>
      <c r="E1072" s="195"/>
      <c r="F1072" s="195"/>
      <c r="G1072" s="195"/>
      <c r="H1072" s="195"/>
      <c r="I1072" s="195"/>
      <c r="J1072" s="195"/>
      <c r="K1072" s="195"/>
      <c r="L1072" s="195"/>
      <c r="M1072" s="195"/>
      <c r="N1072" s="195"/>
      <c r="O1072" s="195"/>
      <c r="P1072" s="195"/>
      <c r="Q1072" s="316"/>
      <c r="R1072" s="195"/>
      <c r="S1072" s="316"/>
      <c r="T1072" s="195"/>
      <c r="U1072" s="195"/>
      <c r="V1072" s="195"/>
      <c r="W1072" s="195"/>
      <c r="X1072" s="195"/>
      <c r="Y1072" s="195" t="s">
        <v>1304</v>
      </c>
      <c r="Z1072" s="195">
        <v>0</v>
      </c>
      <c r="AA1072" s="195"/>
      <c r="AB1072" s="316"/>
      <c r="AC1072" s="316"/>
      <c r="AD1072" s="195"/>
      <c r="AE1072" s="195"/>
      <c r="AF1072" s="195"/>
      <c r="AG1072" s="195"/>
    </row>
    <row r="1073" spans="1:33">
      <c r="A1073" s="195" t="s">
        <v>901</v>
      </c>
      <c r="B1073" s="195"/>
      <c r="C1073" s="195"/>
      <c r="D1073" s="195" t="s">
        <v>1303</v>
      </c>
      <c r="E1073" s="195"/>
      <c r="F1073" s="195"/>
      <c r="G1073" s="195"/>
      <c r="H1073" s="195"/>
      <c r="I1073" s="195"/>
      <c r="J1073" s="195"/>
      <c r="K1073" s="195"/>
      <c r="L1073" s="195"/>
      <c r="M1073" s="195"/>
      <c r="N1073" s="195"/>
      <c r="O1073" s="195"/>
      <c r="P1073" s="195"/>
      <c r="Q1073" s="316"/>
      <c r="R1073" s="195"/>
      <c r="S1073" s="316"/>
      <c r="T1073" s="195"/>
      <c r="U1073" s="195"/>
      <c r="V1073" s="195"/>
      <c r="W1073" s="195"/>
      <c r="X1073" s="195"/>
      <c r="Y1073" s="195" t="s">
        <v>34</v>
      </c>
      <c r="Z1073" s="195">
        <v>0</v>
      </c>
      <c r="AA1073" s="195"/>
      <c r="AB1073" s="316"/>
      <c r="AC1073" s="316"/>
      <c r="AD1073" s="195" t="s">
        <v>1305</v>
      </c>
      <c r="AE1073" s="195"/>
      <c r="AF1073" s="195"/>
      <c r="AG1073" s="195"/>
    </row>
    <row r="1074" spans="1:33">
      <c r="A1074" s="195" t="s">
        <v>901</v>
      </c>
      <c r="B1074" s="195"/>
      <c r="C1074" s="195"/>
      <c r="D1074" s="195" t="s">
        <v>1303</v>
      </c>
      <c r="E1074" s="195"/>
      <c r="F1074" s="195"/>
      <c r="G1074" s="195"/>
      <c r="H1074" s="195"/>
      <c r="I1074" s="195"/>
      <c r="J1074" s="195"/>
      <c r="K1074" s="195"/>
      <c r="L1074" s="195"/>
      <c r="M1074" s="195"/>
      <c r="N1074" s="195"/>
      <c r="O1074" s="195"/>
      <c r="P1074" s="195"/>
      <c r="Q1074" s="316"/>
      <c r="R1074" s="195"/>
      <c r="S1074" s="316"/>
      <c r="T1074" s="195"/>
      <c r="U1074" s="195"/>
      <c r="V1074" s="195"/>
      <c r="W1074" s="195"/>
      <c r="X1074" s="195"/>
      <c r="Y1074" s="195"/>
      <c r="Z1074" s="195">
        <v>0</v>
      </c>
      <c r="AA1074" s="195"/>
      <c r="AB1074" s="316"/>
      <c r="AC1074" s="316"/>
      <c r="AD1074" s="195"/>
      <c r="AE1074" s="195"/>
      <c r="AF1074" s="195"/>
      <c r="AG1074" s="195"/>
    </row>
    <row r="1075" spans="1:33">
      <c r="A1075" s="195" t="s">
        <v>901</v>
      </c>
      <c r="B1075" s="195"/>
      <c r="C1075" s="195"/>
      <c r="D1075" s="195" t="s">
        <v>1303</v>
      </c>
      <c r="E1075" s="195"/>
      <c r="F1075" s="195"/>
      <c r="G1075" s="195"/>
      <c r="H1075" s="195"/>
      <c r="I1075" s="195"/>
      <c r="J1075" s="195"/>
      <c r="K1075" s="195"/>
      <c r="L1075" s="195"/>
      <c r="M1075" s="195"/>
      <c r="N1075" s="195"/>
      <c r="O1075" s="195"/>
      <c r="P1075" s="195"/>
      <c r="Q1075" s="316"/>
      <c r="R1075" s="195"/>
      <c r="S1075" s="316"/>
      <c r="T1075" s="195"/>
      <c r="U1075" s="195"/>
      <c r="V1075" s="195"/>
      <c r="W1075" s="195"/>
      <c r="X1075" s="195"/>
      <c r="Y1075" s="195" t="s">
        <v>1306</v>
      </c>
      <c r="Z1075" s="195">
        <v>0</v>
      </c>
      <c r="AA1075" s="195"/>
      <c r="AB1075" s="316"/>
      <c r="AC1075" s="316"/>
      <c r="AD1075" s="195" t="s">
        <v>902</v>
      </c>
      <c r="AE1075" s="195"/>
      <c r="AF1075" s="195"/>
      <c r="AG1075" s="195"/>
    </row>
    <row r="1076" spans="1:33">
      <c r="A1076" s="195" t="s">
        <v>901</v>
      </c>
      <c r="B1076" s="195"/>
      <c r="C1076" s="195"/>
      <c r="D1076" s="195" t="s">
        <v>1303</v>
      </c>
      <c r="E1076" s="195"/>
      <c r="F1076" s="195"/>
      <c r="G1076" s="195"/>
      <c r="H1076" s="195"/>
      <c r="I1076" s="195"/>
      <c r="J1076" s="195"/>
      <c r="K1076" s="195"/>
      <c r="L1076" s="195"/>
      <c r="M1076" s="195"/>
      <c r="N1076" s="195"/>
      <c r="O1076" s="195"/>
      <c r="P1076" s="195"/>
      <c r="Q1076" s="316"/>
      <c r="R1076" s="195"/>
      <c r="S1076" s="316"/>
      <c r="T1076" s="195"/>
      <c r="U1076" s="195"/>
      <c r="V1076" s="195"/>
      <c r="W1076" s="195"/>
      <c r="X1076" s="195"/>
      <c r="Y1076" s="195"/>
      <c r="Z1076" s="195">
        <v>0</v>
      </c>
      <c r="AA1076" s="195"/>
      <c r="AB1076" s="316"/>
      <c r="AC1076" s="316"/>
      <c r="AD1076" s="195" t="s">
        <v>889</v>
      </c>
      <c r="AE1076" s="195"/>
      <c r="AF1076" s="195"/>
      <c r="AG1076" s="195"/>
    </row>
    <row r="1077" spans="1:33">
      <c r="A1077" s="195" t="s">
        <v>901</v>
      </c>
      <c r="B1077" s="195"/>
      <c r="C1077" s="195"/>
      <c r="D1077" s="195" t="s">
        <v>1303</v>
      </c>
      <c r="E1077" s="195"/>
      <c r="F1077" s="195"/>
      <c r="G1077" s="195"/>
      <c r="H1077" s="195"/>
      <c r="I1077" s="195"/>
      <c r="J1077" s="195"/>
      <c r="K1077" s="195"/>
      <c r="L1077" s="195"/>
      <c r="M1077" s="195"/>
      <c r="N1077" s="195"/>
      <c r="O1077" s="195"/>
      <c r="P1077" s="195"/>
      <c r="Q1077" s="316"/>
      <c r="R1077" s="195"/>
      <c r="S1077" s="316"/>
      <c r="T1077" s="195"/>
      <c r="U1077" s="195"/>
      <c r="V1077" s="195"/>
      <c r="W1077" s="195"/>
      <c r="X1077" s="195"/>
      <c r="Y1077" s="195"/>
      <c r="Z1077" s="195">
        <v>0</v>
      </c>
      <c r="AA1077" s="195"/>
      <c r="AB1077" s="316"/>
      <c r="AC1077" s="316"/>
      <c r="AD1077" s="195"/>
      <c r="AE1077" s="195"/>
      <c r="AF1077" s="195"/>
      <c r="AG1077" s="195"/>
    </row>
    <row r="1078" spans="1:33">
      <c r="A1078" s="195" t="s">
        <v>901</v>
      </c>
      <c r="B1078" s="195"/>
      <c r="C1078" s="195"/>
      <c r="D1078" s="195" t="s">
        <v>1303</v>
      </c>
      <c r="E1078" s="195"/>
      <c r="F1078" s="195"/>
      <c r="G1078" s="195"/>
      <c r="H1078" s="195"/>
      <c r="I1078" s="195"/>
      <c r="J1078" s="195"/>
      <c r="K1078" s="195"/>
      <c r="L1078" s="195"/>
      <c r="M1078" s="195"/>
      <c r="N1078" s="195"/>
      <c r="O1078" s="195"/>
      <c r="P1078" s="195"/>
      <c r="Q1078" s="316"/>
      <c r="R1078" s="195"/>
      <c r="S1078" s="316"/>
      <c r="T1078" s="195"/>
      <c r="U1078" s="195"/>
      <c r="V1078" s="195"/>
      <c r="W1078" s="195"/>
      <c r="X1078" s="195"/>
      <c r="Y1078" s="195" t="s">
        <v>31</v>
      </c>
      <c r="Z1078" s="195">
        <v>0</v>
      </c>
      <c r="AA1078" s="195"/>
      <c r="AB1078" s="316"/>
      <c r="AC1078" s="316"/>
      <c r="AD1078" s="195" t="s">
        <v>1307</v>
      </c>
      <c r="AE1078" s="195"/>
      <c r="AF1078" s="195"/>
      <c r="AG1078" s="195"/>
    </row>
    <row r="1079" spans="1:33">
      <c r="A1079" s="195" t="s">
        <v>901</v>
      </c>
      <c r="B1079" s="195"/>
      <c r="C1079" s="195"/>
      <c r="D1079" s="195" t="s">
        <v>1303</v>
      </c>
      <c r="E1079" s="195"/>
      <c r="F1079" s="195"/>
      <c r="G1079" s="195"/>
      <c r="H1079" s="195"/>
      <c r="I1079" s="195"/>
      <c r="J1079" s="195"/>
      <c r="K1079" s="195"/>
      <c r="L1079" s="195"/>
      <c r="M1079" s="195"/>
      <c r="N1079" s="195"/>
      <c r="O1079" s="195"/>
      <c r="P1079" s="195"/>
      <c r="Q1079" s="316"/>
      <c r="R1079" s="195"/>
      <c r="S1079" s="316"/>
      <c r="T1079" s="195"/>
      <c r="U1079" s="195"/>
      <c r="V1079" s="195"/>
      <c r="W1079" s="195"/>
      <c r="X1079" s="195"/>
      <c r="Y1079" s="195"/>
      <c r="Z1079" s="195">
        <v>0</v>
      </c>
      <c r="AA1079" s="195"/>
      <c r="AB1079" s="316"/>
      <c r="AC1079" s="316"/>
      <c r="AD1079" s="195"/>
      <c r="AE1079" s="195"/>
      <c r="AF1079" s="195"/>
      <c r="AG1079" s="195"/>
    </row>
    <row r="1080" spans="1:33">
      <c r="A1080" s="195" t="s">
        <v>901</v>
      </c>
      <c r="B1080" s="195"/>
      <c r="C1080" s="195"/>
      <c r="D1080" s="195" t="s">
        <v>1303</v>
      </c>
      <c r="E1080" s="195"/>
      <c r="F1080" s="195"/>
      <c r="G1080" s="195"/>
      <c r="H1080" s="195"/>
      <c r="I1080" s="195"/>
      <c r="J1080" s="195"/>
      <c r="K1080" s="195"/>
      <c r="L1080" s="195"/>
      <c r="M1080" s="195"/>
      <c r="N1080" s="195"/>
      <c r="O1080" s="195"/>
      <c r="P1080" s="195"/>
      <c r="Q1080" s="316"/>
      <c r="R1080" s="195"/>
      <c r="S1080" s="316"/>
      <c r="T1080" s="195"/>
      <c r="U1080" s="195"/>
      <c r="V1080" s="195"/>
      <c r="W1080" s="195"/>
      <c r="X1080" s="195"/>
      <c r="Y1080" s="195" t="s">
        <v>757</v>
      </c>
      <c r="Z1080" s="195">
        <v>1109700</v>
      </c>
      <c r="AA1080" s="195"/>
      <c r="AB1080" s="316"/>
      <c r="AC1080" s="316"/>
      <c r="AD1080" s="195" t="s">
        <v>1308</v>
      </c>
      <c r="AE1080" s="195"/>
      <c r="AF1080" s="195"/>
      <c r="AG1080" s="195"/>
    </row>
    <row r="1081" spans="1:33">
      <c r="A1081" s="195" t="s">
        <v>901</v>
      </c>
      <c r="B1081" s="195"/>
      <c r="C1081" s="195"/>
      <c r="D1081" s="195" t="s">
        <v>1303</v>
      </c>
      <c r="E1081" s="195"/>
      <c r="F1081" s="195"/>
      <c r="G1081" s="195"/>
      <c r="H1081" s="195"/>
      <c r="I1081" s="195"/>
      <c r="J1081" s="195"/>
      <c r="K1081" s="195"/>
      <c r="L1081" s="195"/>
      <c r="M1081" s="195"/>
      <c r="N1081" s="195"/>
      <c r="O1081" s="195"/>
      <c r="P1081" s="195"/>
      <c r="Q1081" s="316"/>
      <c r="R1081" s="195"/>
      <c r="S1081" s="316"/>
      <c r="T1081" s="195"/>
      <c r="U1081" s="195"/>
      <c r="V1081" s="195"/>
      <c r="W1081" s="195"/>
      <c r="X1081" s="195"/>
      <c r="Y1081" s="195" t="s">
        <v>758</v>
      </c>
      <c r="Z1081" s="195">
        <v>0</v>
      </c>
      <c r="AA1081" s="195"/>
      <c r="AB1081" s="316"/>
      <c r="AC1081" s="316"/>
      <c r="AD1081" s="195" t="s">
        <v>1309</v>
      </c>
      <c r="AE1081" s="195"/>
      <c r="AF1081" s="195"/>
      <c r="AG1081" s="195"/>
    </row>
    <row r="1082" spans="1:33">
      <c r="A1082" s="195" t="s">
        <v>901</v>
      </c>
      <c r="B1082" s="195"/>
      <c r="C1082" s="195"/>
      <c r="D1082" s="195" t="s">
        <v>1303</v>
      </c>
      <c r="E1082" s="195"/>
      <c r="F1082" s="195"/>
      <c r="G1082" s="195"/>
      <c r="H1082" s="195"/>
      <c r="I1082" s="195"/>
      <c r="J1082" s="195"/>
      <c r="K1082" s="195"/>
      <c r="L1082" s="195"/>
      <c r="M1082" s="195"/>
      <c r="N1082" s="195"/>
      <c r="O1082" s="195"/>
      <c r="P1082" s="195"/>
      <c r="Q1082" s="316"/>
      <c r="R1082" s="195"/>
      <c r="S1082" s="316"/>
      <c r="T1082" s="195"/>
      <c r="U1082" s="195"/>
      <c r="V1082" s="195"/>
      <c r="W1082" s="195"/>
      <c r="X1082" s="195"/>
      <c r="Y1082" s="195" t="s">
        <v>1310</v>
      </c>
      <c r="Z1082" s="195">
        <v>0</v>
      </c>
      <c r="AA1082" s="195"/>
      <c r="AB1082" s="316"/>
      <c r="AC1082" s="316"/>
      <c r="AD1082" s="195" t="s">
        <v>1311</v>
      </c>
      <c r="AE1082" s="195"/>
      <c r="AF1082" s="195"/>
      <c r="AG1082" s="195"/>
    </row>
    <row r="1083" spans="1:33">
      <c r="A1083" s="195" t="s">
        <v>901</v>
      </c>
      <c r="B1083" s="195"/>
      <c r="C1083" s="195"/>
      <c r="D1083" s="195" t="s">
        <v>1303</v>
      </c>
      <c r="E1083" s="195"/>
      <c r="F1083" s="195"/>
      <c r="G1083" s="195"/>
      <c r="H1083" s="195"/>
      <c r="I1083" s="195"/>
      <c r="J1083" s="195"/>
      <c r="K1083" s="195"/>
      <c r="L1083" s="195"/>
      <c r="M1083" s="195"/>
      <c r="N1083" s="195"/>
      <c r="O1083" s="195"/>
      <c r="P1083" s="195"/>
      <c r="Q1083" s="316"/>
      <c r="R1083" s="195"/>
      <c r="S1083" s="316"/>
      <c r="T1083" s="195"/>
      <c r="U1083" s="195"/>
      <c r="V1083" s="195"/>
      <c r="W1083" s="195"/>
      <c r="X1083" s="195"/>
      <c r="Y1083" s="195"/>
      <c r="Z1083" s="195">
        <v>0</v>
      </c>
      <c r="AA1083" s="195"/>
      <c r="AB1083" s="316"/>
      <c r="AC1083" s="316"/>
      <c r="AD1083" s="195"/>
      <c r="AE1083" s="195"/>
      <c r="AF1083" s="195"/>
      <c r="AG1083" s="195"/>
    </row>
    <row r="1084" spans="1:33">
      <c r="A1084" s="195" t="s">
        <v>901</v>
      </c>
      <c r="B1084" s="195"/>
      <c r="C1084" s="195"/>
      <c r="D1084" s="195" t="s">
        <v>1303</v>
      </c>
      <c r="E1084" s="195"/>
      <c r="F1084" s="195"/>
      <c r="G1084" s="195"/>
      <c r="H1084" s="195"/>
      <c r="I1084" s="195"/>
      <c r="J1084" s="195"/>
      <c r="K1084" s="195"/>
      <c r="L1084" s="195"/>
      <c r="M1084" s="195"/>
      <c r="N1084" s="195"/>
      <c r="O1084" s="195"/>
      <c r="P1084" s="195"/>
      <c r="Q1084" s="316"/>
      <c r="R1084" s="195"/>
      <c r="S1084" s="316"/>
      <c r="T1084" s="195"/>
      <c r="U1084" s="195"/>
      <c r="V1084" s="195"/>
      <c r="W1084" s="195"/>
      <c r="X1084" s="195"/>
      <c r="Y1084" s="195" t="s">
        <v>37</v>
      </c>
      <c r="Z1084" s="195">
        <v>1109700</v>
      </c>
      <c r="AA1084" s="195"/>
      <c r="AB1084" s="316"/>
      <c r="AC1084" s="316"/>
      <c r="AD1084" s="195" t="s">
        <v>1312</v>
      </c>
      <c r="AE1084" s="195"/>
      <c r="AF1084" s="195"/>
      <c r="AG1084" s="195"/>
    </row>
    <row r="1085" spans="1:33">
      <c r="A1085" s="195" t="s">
        <v>901</v>
      </c>
      <c r="B1085" s="195"/>
      <c r="C1085" s="195"/>
      <c r="D1085" s="195" t="s">
        <v>1303</v>
      </c>
      <c r="E1085" s="195"/>
      <c r="F1085" s="195"/>
      <c r="G1085" s="195"/>
      <c r="H1085" s="195"/>
      <c r="I1085" s="195"/>
      <c r="J1085" s="195"/>
      <c r="K1085" s="195"/>
      <c r="L1085" s="195"/>
      <c r="M1085" s="195"/>
      <c r="N1085" s="195"/>
      <c r="O1085" s="195"/>
      <c r="P1085" s="195"/>
      <c r="Q1085" s="316"/>
      <c r="R1085" s="195"/>
      <c r="S1085" s="316"/>
      <c r="T1085" s="195"/>
      <c r="U1085" s="195"/>
      <c r="V1085" s="195"/>
      <c r="W1085" s="195"/>
      <c r="X1085" s="195"/>
      <c r="Y1085" s="195"/>
      <c r="Z1085" s="195">
        <v>0</v>
      </c>
      <c r="AA1085" s="195"/>
      <c r="AB1085" s="316"/>
      <c r="AC1085" s="316"/>
      <c r="AD1085" s="195" t="s">
        <v>1313</v>
      </c>
      <c r="AE1085" s="195"/>
      <c r="AF1085" s="195"/>
      <c r="AG1085" s="195"/>
    </row>
    <row r="1086" spans="1:33">
      <c r="A1086" s="195" t="s">
        <v>901</v>
      </c>
      <c r="B1086" s="195"/>
      <c r="C1086" s="195"/>
      <c r="D1086" s="195" t="s">
        <v>1303</v>
      </c>
      <c r="E1086" s="195"/>
      <c r="F1086" s="195"/>
      <c r="G1086" s="195"/>
      <c r="H1086" s="195"/>
      <c r="I1086" s="195"/>
      <c r="J1086" s="195"/>
      <c r="K1086" s="195"/>
      <c r="L1086" s="195"/>
      <c r="M1086" s="195"/>
      <c r="N1086" s="195"/>
      <c r="O1086" s="195"/>
      <c r="P1086" s="195"/>
      <c r="Q1086" s="316"/>
      <c r="R1086" s="195"/>
      <c r="S1086" s="316"/>
      <c r="T1086" s="195"/>
      <c r="U1086" s="195"/>
      <c r="V1086" s="195"/>
      <c r="W1086" s="195"/>
      <c r="X1086" s="195"/>
      <c r="Y1086" s="195" t="s">
        <v>1314</v>
      </c>
      <c r="Z1086" s="195">
        <v>0</v>
      </c>
      <c r="AA1086" s="195"/>
      <c r="AB1086" s="316"/>
      <c r="AC1086" s="316"/>
      <c r="AD1086" s="195" t="s">
        <v>766</v>
      </c>
      <c r="AE1086" s="195"/>
      <c r="AF1086" s="195"/>
      <c r="AG1086" s="195"/>
    </row>
    <row r="1087" spans="1:33">
      <c r="A1087" s="195" t="s">
        <v>901</v>
      </c>
      <c r="B1087" s="195"/>
      <c r="C1087" s="195"/>
      <c r="D1087" s="195" t="s">
        <v>1303</v>
      </c>
      <c r="E1087" s="195"/>
      <c r="F1087" s="195"/>
      <c r="G1087" s="195"/>
      <c r="H1087" s="195"/>
      <c r="I1087" s="195"/>
      <c r="J1087" s="195"/>
      <c r="K1087" s="195"/>
      <c r="L1087" s="195"/>
      <c r="M1087" s="195"/>
      <c r="N1087" s="195"/>
      <c r="O1087" s="195"/>
      <c r="P1087" s="195"/>
      <c r="Q1087" s="316"/>
      <c r="R1087" s="195"/>
      <c r="S1087" s="316"/>
      <c r="T1087" s="195"/>
      <c r="U1087" s="195"/>
      <c r="V1087" s="195"/>
      <c r="W1087" s="195"/>
      <c r="X1087" s="195"/>
      <c r="Y1087" s="195"/>
      <c r="Z1087" s="195">
        <v>0</v>
      </c>
      <c r="AA1087" s="195"/>
      <c r="AB1087" s="316"/>
      <c r="AC1087" s="316"/>
      <c r="AD1087" s="195" t="s">
        <v>767</v>
      </c>
      <c r="AE1087" s="195"/>
      <c r="AF1087" s="195"/>
      <c r="AG1087" s="195"/>
    </row>
    <row r="1088" spans="1:33">
      <c r="A1088" s="195" t="s">
        <v>901</v>
      </c>
      <c r="B1088" s="195"/>
      <c r="C1088" s="195"/>
      <c r="D1088" s="195" t="s">
        <v>1303</v>
      </c>
      <c r="E1088" s="195"/>
      <c r="F1088" s="195"/>
      <c r="G1088" s="195"/>
      <c r="H1088" s="195"/>
      <c r="I1088" s="195"/>
      <c r="J1088" s="195"/>
      <c r="K1088" s="195"/>
      <c r="L1088" s="195"/>
      <c r="M1088" s="195"/>
      <c r="N1088" s="195"/>
      <c r="O1088" s="195"/>
      <c r="P1088" s="195"/>
      <c r="Q1088" s="316"/>
      <c r="R1088" s="195"/>
      <c r="S1088" s="316"/>
      <c r="T1088" s="195"/>
      <c r="U1088" s="195"/>
      <c r="V1088" s="195"/>
      <c r="W1088" s="195"/>
      <c r="X1088" s="195"/>
      <c r="Y1088" s="195" t="s">
        <v>1315</v>
      </c>
      <c r="Z1088" s="195">
        <v>1088802</v>
      </c>
      <c r="AA1088" s="195"/>
      <c r="AB1088" s="316"/>
      <c r="AC1088" s="316"/>
      <c r="AD1088" s="195" t="s">
        <v>1316</v>
      </c>
      <c r="AE1088" s="195"/>
      <c r="AF1088" s="195"/>
      <c r="AG1088" s="195"/>
    </row>
    <row r="1089" spans="1:33">
      <c r="A1089" s="195" t="s">
        <v>901</v>
      </c>
      <c r="B1089" s="195"/>
      <c r="C1089" s="195"/>
      <c r="D1089" s="195" t="s">
        <v>1303</v>
      </c>
      <c r="E1089" s="195"/>
      <c r="F1089" s="195"/>
      <c r="G1089" s="195"/>
      <c r="H1089" s="195"/>
      <c r="I1089" s="195"/>
      <c r="J1089" s="195"/>
      <c r="K1089" s="195"/>
      <c r="L1089" s="195"/>
      <c r="M1089" s="195"/>
      <c r="N1089" s="195"/>
      <c r="O1089" s="195"/>
      <c r="P1089" s="195"/>
      <c r="Q1089" s="316"/>
      <c r="R1089" s="195"/>
      <c r="S1089" s="316"/>
      <c r="T1089" s="195"/>
      <c r="U1089" s="195"/>
      <c r="V1089" s="195"/>
      <c r="W1089" s="195"/>
      <c r="X1089" s="195"/>
      <c r="Y1089" s="195" t="s">
        <v>1317</v>
      </c>
      <c r="Z1089" s="195">
        <v>0</v>
      </c>
      <c r="AA1089" s="195"/>
      <c r="AB1089" s="316"/>
      <c r="AC1089" s="316"/>
      <c r="AD1089" s="195" t="s">
        <v>1318</v>
      </c>
      <c r="AE1089" s="195"/>
      <c r="AF1089" s="195"/>
      <c r="AG1089" s="195"/>
    </row>
    <row r="1090" spans="1:33">
      <c r="A1090" s="195" t="s">
        <v>901</v>
      </c>
      <c r="B1090" s="195"/>
      <c r="C1090" s="195"/>
      <c r="D1090" s="195" t="s">
        <v>1303</v>
      </c>
      <c r="E1090" s="195"/>
      <c r="F1090" s="195"/>
      <c r="G1090" s="195"/>
      <c r="H1090" s="195"/>
      <c r="I1090" s="195"/>
      <c r="J1090" s="195"/>
      <c r="K1090" s="195"/>
      <c r="L1090" s="195"/>
      <c r="M1090" s="195"/>
      <c r="N1090" s="195"/>
      <c r="O1090" s="195"/>
      <c r="P1090" s="195"/>
      <c r="Q1090" s="316"/>
      <c r="R1090" s="195"/>
      <c r="S1090" s="316"/>
      <c r="T1090" s="195"/>
      <c r="U1090" s="195"/>
      <c r="V1090" s="195"/>
      <c r="W1090" s="195"/>
      <c r="X1090" s="195"/>
      <c r="Y1090" s="195"/>
      <c r="Z1090" s="195">
        <v>0</v>
      </c>
      <c r="AA1090" s="195"/>
      <c r="AB1090" s="316"/>
      <c r="AC1090" s="316"/>
      <c r="AD1090" s="195" t="s">
        <v>1319</v>
      </c>
      <c r="AE1090" s="195"/>
      <c r="AF1090" s="195"/>
      <c r="AG1090" s="195"/>
    </row>
    <row r="1091" spans="1:33">
      <c r="A1091" s="195" t="s">
        <v>901</v>
      </c>
      <c r="B1091" s="195"/>
      <c r="C1091" s="195"/>
      <c r="D1091" s="195" t="s">
        <v>1303</v>
      </c>
      <c r="E1091" s="195"/>
      <c r="F1091" s="195"/>
      <c r="G1091" s="195"/>
      <c r="H1091" s="195"/>
      <c r="I1091" s="195"/>
      <c r="J1091" s="195"/>
      <c r="K1091" s="195"/>
      <c r="L1091" s="195"/>
      <c r="M1091" s="195"/>
      <c r="N1091" s="195"/>
      <c r="O1091" s="195"/>
      <c r="P1091" s="195"/>
      <c r="Q1091" s="316"/>
      <c r="R1091" s="195"/>
      <c r="S1091" s="316"/>
      <c r="T1091" s="195"/>
      <c r="U1091" s="195"/>
      <c r="V1091" s="195"/>
      <c r="W1091" s="195"/>
      <c r="X1091" s="195"/>
      <c r="Y1091" s="195" t="s">
        <v>39</v>
      </c>
      <c r="Z1091" s="195">
        <v>0</v>
      </c>
      <c r="AA1091" s="195"/>
      <c r="AB1091" s="316"/>
      <c r="AC1091" s="316"/>
      <c r="AD1091" s="195" t="s">
        <v>1320</v>
      </c>
      <c r="AE1091" s="195"/>
      <c r="AF1091" s="195"/>
      <c r="AG1091" s="195"/>
    </row>
    <row r="1092" spans="1:33">
      <c r="A1092" s="195" t="s">
        <v>901</v>
      </c>
      <c r="B1092" s="195"/>
      <c r="C1092" s="195"/>
      <c r="D1092" s="195" t="s">
        <v>1303</v>
      </c>
      <c r="E1092" s="195"/>
      <c r="F1092" s="195"/>
      <c r="G1092" s="195"/>
      <c r="H1092" s="195"/>
      <c r="I1092" s="195"/>
      <c r="J1092" s="195"/>
      <c r="K1092" s="195"/>
      <c r="L1092" s="195"/>
      <c r="M1092" s="195"/>
      <c r="N1092" s="195"/>
      <c r="O1092" s="195"/>
      <c r="P1092" s="195"/>
      <c r="Q1092" s="316"/>
      <c r="R1092" s="195"/>
      <c r="S1092" s="316"/>
      <c r="T1092" s="195"/>
      <c r="U1092" s="195"/>
      <c r="V1092" s="195"/>
      <c r="W1092" s="195"/>
      <c r="X1092" s="195"/>
      <c r="Y1092" s="195"/>
      <c r="Z1092" s="195">
        <v>0</v>
      </c>
      <c r="AA1092" s="195"/>
      <c r="AB1092" s="316"/>
      <c r="AC1092" s="316"/>
      <c r="AD1092" s="195"/>
      <c r="AE1092" s="195"/>
      <c r="AF1092" s="195"/>
      <c r="AG1092" s="195"/>
    </row>
    <row r="1093" spans="1:33">
      <c r="A1093" s="195" t="s">
        <v>901</v>
      </c>
      <c r="B1093" s="195"/>
      <c r="C1093" s="195"/>
      <c r="D1093" s="195" t="s">
        <v>1303</v>
      </c>
      <c r="E1093" s="195"/>
      <c r="F1093" s="195"/>
      <c r="G1093" s="195"/>
      <c r="H1093" s="195"/>
      <c r="I1093" s="195"/>
      <c r="J1093" s="195"/>
      <c r="K1093" s="195"/>
      <c r="L1093" s="195"/>
      <c r="M1093" s="195"/>
      <c r="N1093" s="195"/>
      <c r="O1093" s="195"/>
      <c r="P1093" s="195"/>
      <c r="Q1093" s="316"/>
      <c r="R1093" s="195"/>
      <c r="S1093" s="316"/>
      <c r="T1093" s="195"/>
      <c r="U1093" s="195"/>
      <c r="V1093" s="195"/>
      <c r="W1093" s="195"/>
      <c r="X1093" s="195"/>
      <c r="Y1093" s="195" t="s">
        <v>1321</v>
      </c>
      <c r="Z1093" s="195">
        <v>20898</v>
      </c>
      <c r="AA1093" s="195"/>
      <c r="AB1093" s="316"/>
      <c r="AC1093" s="316"/>
      <c r="AD1093" s="195" t="s">
        <v>1322</v>
      </c>
      <c r="AE1093" s="195"/>
      <c r="AF1093" s="195"/>
      <c r="AG1093" s="195"/>
    </row>
    <row r="1094" spans="1:33">
      <c r="A1094" s="195" t="s">
        <v>901</v>
      </c>
      <c r="B1094" s="195"/>
      <c r="C1094" s="195"/>
      <c r="D1094" s="195" t="s">
        <v>1303</v>
      </c>
      <c r="E1094" s="195"/>
      <c r="F1094" s="195"/>
      <c r="G1094" s="195"/>
      <c r="H1094" s="195"/>
      <c r="I1094" s="195"/>
      <c r="J1094" s="195"/>
      <c r="K1094" s="195"/>
      <c r="L1094" s="195"/>
      <c r="M1094" s="195"/>
      <c r="N1094" s="195"/>
      <c r="O1094" s="195"/>
      <c r="P1094" s="195"/>
      <c r="Q1094" s="316"/>
      <c r="R1094" s="195"/>
      <c r="S1094" s="316"/>
      <c r="T1094" s="195"/>
      <c r="U1094" s="195"/>
      <c r="V1094" s="195"/>
      <c r="W1094" s="195"/>
      <c r="X1094" s="195"/>
      <c r="Y1094" s="195" t="s">
        <v>232</v>
      </c>
      <c r="Z1094" s="195">
        <v>0</v>
      </c>
      <c r="AA1094" s="195"/>
      <c r="AB1094" s="316"/>
      <c r="AC1094" s="316"/>
      <c r="AD1094" s="195" t="s">
        <v>1323</v>
      </c>
      <c r="AE1094" s="195"/>
      <c r="AF1094" s="195"/>
      <c r="AG1094" s="195"/>
    </row>
    <row r="1095" spans="1:33">
      <c r="A1095" s="195" t="s">
        <v>901</v>
      </c>
      <c r="B1095" s="195"/>
      <c r="C1095" s="195"/>
      <c r="D1095" s="195" t="s">
        <v>1303</v>
      </c>
      <c r="E1095" s="195"/>
      <c r="F1095" s="195"/>
      <c r="G1095" s="195"/>
      <c r="H1095" s="195"/>
      <c r="I1095" s="195"/>
      <c r="J1095" s="195"/>
      <c r="K1095" s="195"/>
      <c r="L1095" s="195"/>
      <c r="M1095" s="195"/>
      <c r="N1095" s="195"/>
      <c r="O1095" s="195"/>
      <c r="P1095" s="195"/>
      <c r="Q1095" s="316"/>
      <c r="R1095" s="195"/>
      <c r="S1095" s="316"/>
      <c r="T1095" s="195"/>
      <c r="U1095" s="195"/>
      <c r="V1095" s="195"/>
      <c r="W1095" s="195"/>
      <c r="X1095" s="195"/>
      <c r="Y1095" s="195" t="s">
        <v>1324</v>
      </c>
      <c r="Z1095" s="195">
        <v>1109700</v>
      </c>
      <c r="AA1095" s="195"/>
      <c r="AB1095" s="316"/>
      <c r="AC1095" s="316"/>
      <c r="AD1095" s="195" t="s">
        <v>1325</v>
      </c>
      <c r="AE1095" s="195"/>
      <c r="AF1095" s="195"/>
      <c r="AG1095" s="195"/>
    </row>
    <row r="1096" spans="1:33">
      <c r="A1096" s="195" t="s">
        <v>901</v>
      </c>
      <c r="B1096" s="195"/>
      <c r="C1096" s="195"/>
      <c r="D1096" s="195"/>
      <c r="E1096" s="195"/>
      <c r="F1096" s="195"/>
      <c r="G1096" s="195"/>
      <c r="H1096" s="195"/>
      <c r="I1096" s="195"/>
      <c r="J1096" s="195"/>
      <c r="K1096" s="195"/>
      <c r="L1096" s="195"/>
      <c r="M1096" s="195"/>
      <c r="N1096" s="195"/>
      <c r="O1096" s="195"/>
      <c r="P1096" s="195"/>
      <c r="Q1096" s="316"/>
      <c r="R1096" s="195"/>
      <c r="S1096" s="316"/>
      <c r="T1096" s="195"/>
      <c r="U1096" s="195"/>
      <c r="V1096" s="195"/>
      <c r="W1096" s="195"/>
      <c r="X1096" s="195"/>
      <c r="Y1096" s="195"/>
      <c r="Z1096" s="195"/>
      <c r="AA1096" s="195"/>
      <c r="AB1096" s="316"/>
      <c r="AC1096" s="316"/>
      <c r="AD1096" s="195"/>
      <c r="AE1096" s="195"/>
      <c r="AF1096" s="195"/>
      <c r="AG1096" s="195"/>
    </row>
    <row r="1097" spans="1:33">
      <c r="A1097" s="195" t="s">
        <v>901</v>
      </c>
      <c r="B1097" s="195"/>
      <c r="C1097" s="195"/>
      <c r="D1097" s="195"/>
      <c r="E1097" s="195"/>
      <c r="F1097" s="195"/>
      <c r="G1097" s="195"/>
      <c r="H1097" s="195"/>
      <c r="I1097" s="195"/>
      <c r="J1097" s="195"/>
      <c r="K1097" s="195"/>
      <c r="L1097" s="195"/>
      <c r="M1097" s="195"/>
      <c r="N1097" s="195"/>
      <c r="O1097" s="195"/>
      <c r="P1097" s="195"/>
      <c r="Q1097" s="316"/>
      <c r="R1097" s="195"/>
      <c r="S1097" s="316"/>
      <c r="T1097" s="195"/>
      <c r="U1097" s="195"/>
      <c r="V1097" s="195"/>
      <c r="W1097" s="195"/>
      <c r="X1097" s="195"/>
      <c r="Y1097" s="195"/>
      <c r="Z1097" s="195"/>
      <c r="AA1097" s="195"/>
      <c r="AB1097" s="316"/>
      <c r="AC1097" s="316"/>
      <c r="AD1097" s="195"/>
      <c r="AE1097" s="195"/>
      <c r="AF1097" s="195"/>
      <c r="AG1097" s="195"/>
    </row>
    <row r="1098" spans="1:33">
      <c r="A1098" s="195" t="s">
        <v>901</v>
      </c>
      <c r="B1098" s="195"/>
      <c r="C1098" s="195"/>
      <c r="D1098" s="195"/>
      <c r="E1098" s="195"/>
      <c r="F1098" s="195"/>
      <c r="G1098" s="195"/>
      <c r="H1098" s="195"/>
      <c r="I1098" s="195"/>
      <c r="J1098" s="195"/>
      <c r="K1098" s="195"/>
      <c r="L1098" s="195"/>
      <c r="M1098" s="195"/>
      <c r="N1098" s="195"/>
      <c r="O1098" s="195"/>
      <c r="P1098" s="195"/>
      <c r="Q1098" s="316"/>
      <c r="R1098" s="195"/>
      <c r="S1098" s="316"/>
      <c r="T1098" s="195"/>
      <c r="U1098" s="195"/>
      <c r="V1098" s="195"/>
      <c r="W1098" s="195"/>
      <c r="X1098" s="195"/>
      <c r="Y1098" s="195"/>
      <c r="Z1098" s="195"/>
      <c r="AA1098" s="195"/>
      <c r="AB1098" s="316"/>
      <c r="AC1098" s="316"/>
      <c r="AD1098" s="195"/>
      <c r="AE1098" s="195"/>
      <c r="AF1098" s="195"/>
      <c r="AG1098" s="195"/>
    </row>
    <row r="1099" spans="1:33">
      <c r="A1099" s="195" t="s">
        <v>901</v>
      </c>
      <c r="B1099" s="195"/>
      <c r="C1099" s="195"/>
      <c r="D1099" s="195" t="s">
        <v>1326</v>
      </c>
      <c r="E1099" s="195"/>
      <c r="F1099" s="195"/>
      <c r="G1099" s="195"/>
      <c r="H1099" s="195"/>
      <c r="I1099" s="195"/>
      <c r="J1099" s="195"/>
      <c r="K1099" s="195"/>
      <c r="L1099" s="195"/>
      <c r="M1099" s="195"/>
      <c r="N1099" s="195"/>
      <c r="O1099" s="195"/>
      <c r="P1099" s="195"/>
      <c r="Q1099" s="316"/>
      <c r="R1099" s="195"/>
      <c r="S1099" s="316"/>
      <c r="T1099" s="195"/>
      <c r="U1099" s="195"/>
      <c r="V1099" s="195"/>
      <c r="W1099" s="195"/>
      <c r="X1099" s="195"/>
      <c r="Y1099" s="195" t="s">
        <v>1327</v>
      </c>
      <c r="Z1099" s="195">
        <v>0</v>
      </c>
      <c r="AA1099" s="195"/>
      <c r="AB1099" s="316">
        <v>0</v>
      </c>
      <c r="AC1099" s="316">
        <v>0</v>
      </c>
      <c r="AD1099" s="195"/>
      <c r="AE1099" s="195"/>
      <c r="AF1099" s="195"/>
      <c r="AG1099" s="195"/>
    </row>
    <row r="1100" spans="1:33">
      <c r="A1100" s="195" t="s">
        <v>901</v>
      </c>
      <c r="B1100" s="195"/>
      <c r="C1100" s="195"/>
      <c r="D1100" s="195" t="s">
        <v>1326</v>
      </c>
      <c r="E1100" s="195"/>
      <c r="F1100" s="195"/>
      <c r="G1100" s="195"/>
      <c r="H1100" s="195"/>
      <c r="I1100" s="195"/>
      <c r="J1100" s="195"/>
      <c r="K1100" s="195"/>
      <c r="L1100" s="195"/>
      <c r="M1100" s="195"/>
      <c r="N1100" s="195"/>
      <c r="O1100" s="195"/>
      <c r="P1100" s="195"/>
      <c r="Q1100" s="316"/>
      <c r="R1100" s="195"/>
      <c r="S1100" s="316"/>
      <c r="T1100" s="195"/>
      <c r="U1100" s="195"/>
      <c r="V1100" s="195"/>
      <c r="W1100" s="195"/>
      <c r="X1100" s="195"/>
      <c r="Y1100" s="195" t="s">
        <v>13</v>
      </c>
      <c r="Z1100" s="195">
        <v>0</v>
      </c>
      <c r="AA1100" s="195"/>
      <c r="AB1100" s="316">
        <v>0</v>
      </c>
      <c r="AC1100" s="316">
        <v>0</v>
      </c>
      <c r="AD1100" s="195" t="s">
        <v>1305</v>
      </c>
      <c r="AE1100" s="195"/>
      <c r="AF1100" s="195"/>
      <c r="AG1100" s="195"/>
    </row>
    <row r="1101" spans="1:33">
      <c r="A1101" s="195" t="s">
        <v>901</v>
      </c>
      <c r="B1101" s="195"/>
      <c r="C1101" s="195"/>
      <c r="D1101" s="195" t="s">
        <v>1326</v>
      </c>
      <c r="E1101" s="195"/>
      <c r="F1101" s="195"/>
      <c r="G1101" s="195"/>
      <c r="H1101" s="195"/>
      <c r="I1101" s="195"/>
      <c r="J1101" s="195"/>
      <c r="K1101" s="195"/>
      <c r="L1101" s="195"/>
      <c r="M1101" s="195"/>
      <c r="N1101" s="195"/>
      <c r="O1101" s="195"/>
      <c r="P1101" s="195"/>
      <c r="Q1101" s="316"/>
      <c r="R1101" s="195"/>
      <c r="S1101" s="316"/>
      <c r="T1101" s="195"/>
      <c r="U1101" s="195"/>
      <c r="V1101" s="195"/>
      <c r="W1101" s="195"/>
      <c r="X1101" s="195"/>
      <c r="Y1101" s="195" t="s">
        <v>14</v>
      </c>
      <c r="Z1101" s="195">
        <v>0</v>
      </c>
      <c r="AA1101" s="195"/>
      <c r="AB1101" s="316">
        <v>0</v>
      </c>
      <c r="AC1101" s="316">
        <v>0</v>
      </c>
      <c r="AD1101" s="195" t="s">
        <v>902</v>
      </c>
      <c r="AE1101" s="195"/>
      <c r="AF1101" s="195"/>
      <c r="AG1101" s="195"/>
    </row>
    <row r="1102" spans="1:33">
      <c r="A1102" s="195" t="s">
        <v>901</v>
      </c>
      <c r="B1102" s="195"/>
      <c r="C1102" s="195"/>
      <c r="D1102" s="195" t="s">
        <v>1326</v>
      </c>
      <c r="E1102" s="195"/>
      <c r="F1102" s="195"/>
      <c r="G1102" s="195"/>
      <c r="H1102" s="195"/>
      <c r="I1102" s="195"/>
      <c r="J1102" s="195"/>
      <c r="K1102" s="195"/>
      <c r="L1102" s="195"/>
      <c r="M1102" s="195"/>
      <c r="N1102" s="195"/>
      <c r="O1102" s="195"/>
      <c r="P1102" s="195"/>
      <c r="Q1102" s="316"/>
      <c r="R1102" s="195"/>
      <c r="S1102" s="316"/>
      <c r="T1102" s="195"/>
      <c r="U1102" s="195"/>
      <c r="V1102" s="195"/>
      <c r="W1102" s="195"/>
      <c r="X1102" s="195"/>
      <c r="Y1102" s="195" t="s">
        <v>1328</v>
      </c>
      <c r="Z1102" s="195">
        <v>0</v>
      </c>
      <c r="AA1102" s="195"/>
      <c r="AB1102" s="316">
        <v>0</v>
      </c>
      <c r="AC1102" s="316">
        <v>0</v>
      </c>
      <c r="AD1102" s="195" t="s">
        <v>889</v>
      </c>
      <c r="AE1102" s="195"/>
      <c r="AF1102" s="195"/>
      <c r="AG1102" s="195"/>
    </row>
    <row r="1103" spans="1:33">
      <c r="A1103" s="195" t="s">
        <v>901</v>
      </c>
      <c r="B1103" s="195"/>
      <c r="C1103" s="195"/>
      <c r="D1103" s="195" t="s">
        <v>1326</v>
      </c>
      <c r="E1103" s="195"/>
      <c r="F1103" s="195"/>
      <c r="G1103" s="195"/>
      <c r="H1103" s="195"/>
      <c r="I1103" s="195"/>
      <c r="J1103" s="195"/>
      <c r="K1103" s="195"/>
      <c r="L1103" s="195"/>
      <c r="M1103" s="195"/>
      <c r="N1103" s="195"/>
      <c r="O1103" s="195"/>
      <c r="P1103" s="195"/>
      <c r="Q1103" s="316"/>
      <c r="R1103" s="195"/>
      <c r="S1103" s="316"/>
      <c r="T1103" s="195"/>
      <c r="U1103" s="195"/>
      <c r="V1103" s="195"/>
      <c r="W1103" s="195"/>
      <c r="X1103" s="195"/>
      <c r="Y1103" s="195" t="s">
        <v>16</v>
      </c>
      <c r="Z1103" s="195">
        <v>0</v>
      </c>
      <c r="AA1103" s="195"/>
      <c r="AB1103" s="316">
        <v>0</v>
      </c>
      <c r="AC1103" s="316">
        <v>0</v>
      </c>
      <c r="AD1103" s="195" t="s">
        <v>1307</v>
      </c>
      <c r="AE1103" s="195"/>
      <c r="AF1103" s="195"/>
      <c r="AG1103" s="195"/>
    </row>
    <row r="1104" spans="1:33">
      <c r="A1104" s="195" t="s">
        <v>901</v>
      </c>
      <c r="B1104" s="195"/>
      <c r="C1104" s="195"/>
      <c r="D1104" s="195" t="s">
        <v>1326</v>
      </c>
      <c r="E1104" s="195"/>
      <c r="F1104" s="195"/>
      <c r="G1104" s="195"/>
      <c r="H1104" s="195"/>
      <c r="I1104" s="195"/>
      <c r="J1104" s="195"/>
      <c r="K1104" s="195"/>
      <c r="L1104" s="195"/>
      <c r="M1104" s="195"/>
      <c r="N1104" s="195"/>
      <c r="O1104" s="195"/>
      <c r="P1104" s="195"/>
      <c r="Q1104" s="316"/>
      <c r="R1104" s="195"/>
      <c r="S1104" s="316"/>
      <c r="T1104" s="195"/>
      <c r="U1104" s="195"/>
      <c r="V1104" s="195"/>
      <c r="W1104" s="195"/>
      <c r="X1104" s="195"/>
      <c r="Y1104" s="195" t="s">
        <v>1329</v>
      </c>
      <c r="Z1104" s="195">
        <v>209348</v>
      </c>
      <c r="AA1104" s="195"/>
      <c r="AB1104" s="316">
        <v>209347.7</v>
      </c>
      <c r="AC1104" s="316">
        <v>0.3</v>
      </c>
      <c r="AD1104" s="195" t="s">
        <v>1308</v>
      </c>
      <c r="AE1104" s="195"/>
      <c r="AF1104" s="195"/>
      <c r="AG1104" s="195"/>
    </row>
    <row r="1105" spans="1:33">
      <c r="A1105" s="195" t="s">
        <v>901</v>
      </c>
      <c r="B1105" s="195"/>
      <c r="C1105" s="195"/>
      <c r="D1105" s="195" t="s">
        <v>1326</v>
      </c>
      <c r="E1105" s="195"/>
      <c r="F1105" s="195"/>
      <c r="G1105" s="195"/>
      <c r="H1105" s="195"/>
      <c r="I1105" s="195"/>
      <c r="J1105" s="195"/>
      <c r="K1105" s="195"/>
      <c r="L1105" s="195"/>
      <c r="M1105" s="195"/>
      <c r="N1105" s="195"/>
      <c r="O1105" s="195"/>
      <c r="P1105" s="195"/>
      <c r="Q1105" s="316"/>
      <c r="R1105" s="195"/>
      <c r="S1105" s="316"/>
      <c r="T1105" s="195"/>
      <c r="U1105" s="195"/>
      <c r="V1105" s="195"/>
      <c r="W1105" s="195"/>
      <c r="X1105" s="195"/>
      <c r="Y1105" s="195" t="s">
        <v>1330</v>
      </c>
      <c r="Z1105" s="195">
        <v>52684</v>
      </c>
      <c r="AA1105" s="195"/>
      <c r="AB1105" s="316">
        <v>52683.75</v>
      </c>
      <c r="AC1105" s="316">
        <v>0.25</v>
      </c>
      <c r="AD1105" s="195" t="s">
        <v>1309</v>
      </c>
      <c r="AE1105" s="195"/>
      <c r="AF1105" s="195"/>
      <c r="AG1105" s="195"/>
    </row>
    <row r="1106" spans="1:33">
      <c r="A1106" s="195" t="s">
        <v>901</v>
      </c>
      <c r="B1106" s="195"/>
      <c r="C1106" s="195"/>
      <c r="D1106" s="195" t="s">
        <v>1326</v>
      </c>
      <c r="E1106" s="195"/>
      <c r="F1106" s="195"/>
      <c r="G1106" s="195"/>
      <c r="H1106" s="195"/>
      <c r="I1106" s="195"/>
      <c r="J1106" s="195"/>
      <c r="K1106" s="195"/>
      <c r="L1106" s="195"/>
      <c r="M1106" s="195"/>
      <c r="N1106" s="195"/>
      <c r="O1106" s="195"/>
      <c r="P1106" s="195"/>
      <c r="Q1106" s="316"/>
      <c r="R1106" s="195"/>
      <c r="S1106" s="316"/>
      <c r="T1106" s="195"/>
      <c r="U1106" s="195"/>
      <c r="V1106" s="195"/>
      <c r="W1106" s="195"/>
      <c r="X1106" s="195"/>
      <c r="Y1106" s="195" t="s">
        <v>1331</v>
      </c>
      <c r="Z1106" s="195">
        <v>8450000</v>
      </c>
      <c r="AA1106" s="195"/>
      <c r="AB1106" s="316">
        <v>8450000</v>
      </c>
      <c r="AC1106" s="316">
        <v>0</v>
      </c>
      <c r="AD1106" s="195" t="s">
        <v>1311</v>
      </c>
      <c r="AE1106" s="195"/>
      <c r="AF1106" s="195"/>
      <c r="AG1106" s="195"/>
    </row>
    <row r="1107" spans="1:33">
      <c r="A1107" s="195" t="s">
        <v>901</v>
      </c>
      <c r="B1107" s="195"/>
      <c r="C1107" s="195"/>
      <c r="D1107" s="195" t="s">
        <v>1326</v>
      </c>
      <c r="E1107" s="195"/>
      <c r="F1107" s="195"/>
      <c r="G1107" s="195"/>
      <c r="H1107" s="195"/>
      <c r="I1107" s="195"/>
      <c r="J1107" s="195"/>
      <c r="K1107" s="195"/>
      <c r="L1107" s="195"/>
      <c r="M1107" s="195"/>
      <c r="N1107" s="195"/>
      <c r="O1107" s="195"/>
      <c r="P1107" s="195"/>
      <c r="Q1107" s="316"/>
      <c r="R1107" s="195"/>
      <c r="S1107" s="316"/>
      <c r="T1107" s="195"/>
      <c r="U1107" s="195"/>
      <c r="V1107" s="195"/>
      <c r="W1107" s="195"/>
      <c r="X1107" s="195"/>
      <c r="Y1107" s="195" t="s">
        <v>1332</v>
      </c>
      <c r="Z1107" s="195">
        <v>499920</v>
      </c>
      <c r="AA1107" s="195"/>
      <c r="AB1107" s="316">
        <v>499920</v>
      </c>
      <c r="AC1107" s="316">
        <v>0</v>
      </c>
      <c r="AD1107" s="195" t="s">
        <v>1312</v>
      </c>
      <c r="AE1107" s="195"/>
      <c r="AF1107" s="195"/>
      <c r="AG1107" s="195"/>
    </row>
    <row r="1108" spans="1:33">
      <c r="A1108" s="195" t="s">
        <v>901</v>
      </c>
      <c r="B1108" s="195"/>
      <c r="C1108" s="195"/>
      <c r="D1108" s="195" t="s">
        <v>1326</v>
      </c>
      <c r="E1108" s="195"/>
      <c r="F1108" s="195"/>
      <c r="G1108" s="195"/>
      <c r="H1108" s="195"/>
      <c r="I1108" s="195"/>
      <c r="J1108" s="195"/>
      <c r="K1108" s="195"/>
      <c r="L1108" s="195"/>
      <c r="M1108" s="195"/>
      <c r="N1108" s="195"/>
      <c r="O1108" s="195"/>
      <c r="P1108" s="195"/>
      <c r="Q1108" s="316"/>
      <c r="R1108" s="195"/>
      <c r="S1108" s="316"/>
      <c r="T1108" s="195"/>
      <c r="U1108" s="195"/>
      <c r="V1108" s="195"/>
      <c r="W1108" s="195"/>
      <c r="X1108" s="195"/>
      <c r="Y1108" s="195" t="s">
        <v>1333</v>
      </c>
      <c r="Z1108" s="195">
        <v>0</v>
      </c>
      <c r="AA1108" s="195"/>
      <c r="AB1108" s="316">
        <v>0</v>
      </c>
      <c r="AC1108" s="316">
        <v>0</v>
      </c>
      <c r="AD1108" s="195" t="s">
        <v>1313</v>
      </c>
      <c r="AE1108" s="195"/>
      <c r="AF1108" s="195"/>
      <c r="AG1108" s="195"/>
    </row>
    <row r="1109" spans="1:33">
      <c r="A1109" s="195" t="s">
        <v>901</v>
      </c>
      <c r="B1109" s="195"/>
      <c r="C1109" s="195"/>
      <c r="D1109" s="195" t="s">
        <v>1326</v>
      </c>
      <c r="E1109" s="195"/>
      <c r="F1109" s="195"/>
      <c r="G1109" s="195"/>
      <c r="H1109" s="195"/>
      <c r="I1109" s="195"/>
      <c r="J1109" s="195"/>
      <c r="K1109" s="195"/>
      <c r="L1109" s="195"/>
      <c r="M1109" s="195"/>
      <c r="N1109" s="195"/>
      <c r="O1109" s="195"/>
      <c r="P1109" s="195"/>
      <c r="Q1109" s="316"/>
      <c r="R1109" s="195"/>
      <c r="S1109" s="316"/>
      <c r="T1109" s="195"/>
      <c r="U1109" s="195"/>
      <c r="V1109" s="195"/>
      <c r="W1109" s="195"/>
      <c r="X1109" s="195"/>
      <c r="Y1109" s="195" t="s">
        <v>707</v>
      </c>
      <c r="Z1109" s="195">
        <v>23023</v>
      </c>
      <c r="AA1109" s="195"/>
      <c r="AB1109" s="316">
        <v>23023.3</v>
      </c>
      <c r="AC1109" s="316">
        <v>-0.3</v>
      </c>
      <c r="AD1109" s="195" t="s">
        <v>766</v>
      </c>
      <c r="AE1109" s="195"/>
      <c r="AF1109" s="195"/>
      <c r="AG1109" s="195"/>
    </row>
    <row r="1110" spans="1:33">
      <c r="A1110" s="195" t="s">
        <v>901</v>
      </c>
      <c r="B1110" s="195"/>
      <c r="C1110" s="195"/>
      <c r="D1110" s="195" t="s">
        <v>1326</v>
      </c>
      <c r="E1110" s="195"/>
      <c r="F1110" s="195"/>
      <c r="G1110" s="195"/>
      <c r="H1110" s="195"/>
      <c r="I1110" s="195"/>
      <c r="J1110" s="195"/>
      <c r="K1110" s="195"/>
      <c r="L1110" s="195"/>
      <c r="M1110" s="195"/>
      <c r="N1110" s="195"/>
      <c r="O1110" s="195"/>
      <c r="P1110" s="195"/>
      <c r="Q1110" s="316"/>
      <c r="R1110" s="195"/>
      <c r="S1110" s="316"/>
      <c r="T1110" s="195"/>
      <c r="U1110" s="195"/>
      <c r="V1110" s="195"/>
      <c r="W1110" s="195"/>
      <c r="X1110" s="195"/>
      <c r="Y1110" s="195" t="s">
        <v>237</v>
      </c>
      <c r="Z1110" s="195">
        <v>9234975</v>
      </c>
      <c r="AA1110" s="195"/>
      <c r="AB1110" s="316">
        <v>9234974.75</v>
      </c>
      <c r="AC1110" s="316">
        <v>0.25</v>
      </c>
      <c r="AD1110" s="195" t="s">
        <v>1316</v>
      </c>
      <c r="AE1110" s="195"/>
      <c r="AF1110" s="195"/>
      <c r="AG1110" s="195"/>
    </row>
    <row r="1111" spans="1:33">
      <c r="A1111" s="195" t="s">
        <v>901</v>
      </c>
      <c r="B1111" s="195"/>
      <c r="C1111" s="195"/>
      <c r="D1111" s="195" t="s">
        <v>1326</v>
      </c>
      <c r="E1111" s="195"/>
      <c r="F1111" s="195"/>
      <c r="G1111" s="195"/>
      <c r="H1111" s="195"/>
      <c r="I1111" s="195"/>
      <c r="J1111" s="195"/>
      <c r="K1111" s="195"/>
      <c r="L1111" s="195"/>
      <c r="M1111" s="195"/>
      <c r="N1111" s="195"/>
      <c r="O1111" s="195"/>
      <c r="P1111" s="195"/>
      <c r="Q1111" s="316"/>
      <c r="R1111" s="195"/>
      <c r="S1111" s="316"/>
      <c r="T1111" s="195"/>
      <c r="U1111" s="195"/>
      <c r="V1111" s="195"/>
      <c r="W1111" s="195"/>
      <c r="X1111" s="195"/>
      <c r="Y1111" s="195"/>
      <c r="Z1111" s="195">
        <v>0</v>
      </c>
      <c r="AA1111" s="195"/>
      <c r="AB1111" s="316">
        <v>0</v>
      </c>
      <c r="AC1111" s="316">
        <v>0</v>
      </c>
      <c r="AD1111" s="195" t="s">
        <v>1318</v>
      </c>
      <c r="AE1111" s="195"/>
      <c r="AF1111" s="195"/>
      <c r="AG1111" s="195"/>
    </row>
    <row r="1112" spans="1:33">
      <c r="A1112" s="195" t="s">
        <v>901</v>
      </c>
      <c r="B1112" s="195"/>
      <c r="C1112" s="195"/>
      <c r="D1112" s="195" t="s">
        <v>1326</v>
      </c>
      <c r="E1112" s="195"/>
      <c r="F1112" s="195"/>
      <c r="G1112" s="195"/>
      <c r="H1112" s="195"/>
      <c r="I1112" s="195"/>
      <c r="J1112" s="195"/>
      <c r="K1112" s="195"/>
      <c r="L1112" s="195"/>
      <c r="M1112" s="195"/>
      <c r="N1112" s="195"/>
      <c r="O1112" s="195"/>
      <c r="P1112" s="195"/>
      <c r="Q1112" s="316"/>
      <c r="R1112" s="195"/>
      <c r="S1112" s="316"/>
      <c r="T1112" s="195"/>
      <c r="U1112" s="195"/>
      <c r="V1112" s="195"/>
      <c r="W1112" s="195"/>
      <c r="X1112" s="195"/>
      <c r="Y1112" s="195" t="s">
        <v>238</v>
      </c>
      <c r="Z1112" s="195">
        <v>0</v>
      </c>
      <c r="AA1112" s="195"/>
      <c r="AB1112" s="316">
        <v>0</v>
      </c>
      <c r="AC1112" s="316">
        <v>0</v>
      </c>
      <c r="AD1112" s="195" t="s">
        <v>1334</v>
      </c>
      <c r="AE1112" s="195"/>
      <c r="AF1112" s="195"/>
      <c r="AG1112" s="195"/>
    </row>
    <row r="1113" spans="1:33">
      <c r="A1113" s="195" t="s">
        <v>901</v>
      </c>
      <c r="B1113" s="195"/>
      <c r="C1113" s="195"/>
      <c r="D1113" s="195" t="s">
        <v>1326</v>
      </c>
      <c r="E1113" s="195"/>
      <c r="F1113" s="195"/>
      <c r="G1113" s="195"/>
      <c r="H1113" s="195"/>
      <c r="I1113" s="195"/>
      <c r="J1113" s="195"/>
      <c r="K1113" s="195"/>
      <c r="L1113" s="195"/>
      <c r="M1113" s="195"/>
      <c r="N1113" s="195"/>
      <c r="O1113" s="195"/>
      <c r="P1113" s="195"/>
      <c r="Q1113" s="316"/>
      <c r="R1113" s="195"/>
      <c r="S1113" s="316"/>
      <c r="T1113" s="195"/>
      <c r="U1113" s="195"/>
      <c r="V1113" s="195"/>
      <c r="W1113" s="195"/>
      <c r="X1113" s="195"/>
      <c r="Y1113" s="195" t="s">
        <v>17</v>
      </c>
      <c r="Z1113" s="195">
        <v>8292777</v>
      </c>
      <c r="AA1113" s="195"/>
      <c r="AB1113" s="316">
        <v>8292777.3499999996</v>
      </c>
      <c r="AC1113" s="316">
        <v>-0.35</v>
      </c>
      <c r="AD1113" s="195" t="s">
        <v>1319</v>
      </c>
      <c r="AE1113" s="195"/>
      <c r="AF1113" s="195"/>
      <c r="AG1113" s="195"/>
    </row>
    <row r="1114" spans="1:33">
      <c r="A1114" s="195" t="s">
        <v>901</v>
      </c>
      <c r="B1114" s="195"/>
      <c r="C1114" s="195"/>
      <c r="D1114" s="195" t="s">
        <v>1326</v>
      </c>
      <c r="E1114" s="195"/>
      <c r="F1114" s="195"/>
      <c r="G1114" s="195"/>
      <c r="H1114" s="195"/>
      <c r="I1114" s="195"/>
      <c r="J1114" s="195"/>
      <c r="K1114" s="195"/>
      <c r="L1114" s="195"/>
      <c r="M1114" s="195"/>
      <c r="N1114" s="195"/>
      <c r="O1114" s="195"/>
      <c r="P1114" s="195"/>
      <c r="Q1114" s="316"/>
      <c r="R1114" s="195"/>
      <c r="S1114" s="316"/>
      <c r="T1114" s="195"/>
      <c r="U1114" s="195"/>
      <c r="V1114" s="195"/>
      <c r="W1114" s="195"/>
      <c r="X1114" s="195"/>
      <c r="Y1114" s="195" t="s">
        <v>1335</v>
      </c>
      <c r="Z1114" s="195">
        <v>36320</v>
      </c>
      <c r="AA1114" s="195"/>
      <c r="AB1114" s="316">
        <v>36320.019999999997</v>
      </c>
      <c r="AC1114" s="316">
        <v>-0.02</v>
      </c>
      <c r="AD1114" s="195" t="s">
        <v>1320</v>
      </c>
      <c r="AE1114" s="195"/>
      <c r="AF1114" s="195"/>
      <c r="AG1114" s="195"/>
    </row>
    <row r="1115" spans="1:33">
      <c r="A1115" s="195" t="s">
        <v>901</v>
      </c>
      <c r="B1115" s="195"/>
      <c r="C1115" s="195"/>
      <c r="D1115" s="195" t="s">
        <v>1326</v>
      </c>
      <c r="E1115" s="195"/>
      <c r="F1115" s="195"/>
      <c r="G1115" s="195"/>
      <c r="H1115" s="195"/>
      <c r="I1115" s="195"/>
      <c r="J1115" s="195"/>
      <c r="K1115" s="195"/>
      <c r="L1115" s="195"/>
      <c r="M1115" s="195"/>
      <c r="N1115" s="195"/>
      <c r="O1115" s="195"/>
      <c r="P1115" s="195"/>
      <c r="Q1115" s="316"/>
      <c r="R1115" s="195"/>
      <c r="S1115" s="316"/>
      <c r="T1115" s="195"/>
      <c r="U1115" s="195"/>
      <c r="V1115" s="195"/>
      <c r="W1115" s="195"/>
      <c r="X1115" s="195"/>
      <c r="Y1115" s="195" t="s">
        <v>496</v>
      </c>
      <c r="Z1115" s="195">
        <v>157276</v>
      </c>
      <c r="AA1115" s="195"/>
      <c r="AB1115" s="316">
        <v>157275.6</v>
      </c>
      <c r="AC1115" s="316">
        <v>0.4</v>
      </c>
      <c r="AD1115" s="195" t="s">
        <v>1322</v>
      </c>
      <c r="AE1115" s="195"/>
      <c r="AF1115" s="195"/>
      <c r="AG1115" s="195"/>
    </row>
    <row r="1116" spans="1:33">
      <c r="A1116" s="195" t="s">
        <v>901</v>
      </c>
      <c r="B1116" s="195"/>
      <c r="C1116" s="195"/>
      <c r="D1116" s="195" t="s">
        <v>1326</v>
      </c>
      <c r="E1116" s="195"/>
      <c r="F1116" s="195"/>
      <c r="G1116" s="195"/>
      <c r="H1116" s="195"/>
      <c r="I1116" s="195"/>
      <c r="J1116" s="195"/>
      <c r="K1116" s="195"/>
      <c r="L1116" s="195"/>
      <c r="M1116" s="195"/>
      <c r="N1116" s="195"/>
      <c r="O1116" s="195"/>
      <c r="P1116" s="195"/>
      <c r="Q1116" s="316"/>
      <c r="R1116" s="195"/>
      <c r="S1116" s="316"/>
      <c r="T1116" s="195"/>
      <c r="U1116" s="195"/>
      <c r="V1116" s="195"/>
      <c r="W1116" s="195"/>
      <c r="X1116" s="195"/>
      <c r="Y1116" s="195" t="s">
        <v>1336</v>
      </c>
      <c r="Z1116" s="195">
        <v>246494</v>
      </c>
      <c r="AA1116" s="195"/>
      <c r="AB1116" s="316">
        <v>246493.76</v>
      </c>
      <c r="AC1116" s="316">
        <v>0.24</v>
      </c>
      <c r="AD1116" s="195" t="s">
        <v>1323</v>
      </c>
      <c r="AE1116" s="195"/>
      <c r="AF1116" s="195"/>
      <c r="AG1116" s="195"/>
    </row>
    <row r="1117" spans="1:33">
      <c r="A1117" s="195" t="s">
        <v>901</v>
      </c>
      <c r="B1117" s="195"/>
      <c r="C1117" s="195"/>
      <c r="D1117" s="195" t="s">
        <v>1326</v>
      </c>
      <c r="E1117" s="195"/>
      <c r="F1117" s="195"/>
      <c r="G1117" s="195"/>
      <c r="H1117" s="195"/>
      <c r="I1117" s="195"/>
      <c r="J1117" s="195"/>
      <c r="K1117" s="195"/>
      <c r="L1117" s="195"/>
      <c r="M1117" s="195"/>
      <c r="N1117" s="195"/>
      <c r="O1117" s="195"/>
      <c r="P1117" s="195"/>
      <c r="Q1117" s="316"/>
      <c r="R1117" s="195"/>
      <c r="S1117" s="316"/>
      <c r="T1117" s="195"/>
      <c r="U1117" s="195"/>
      <c r="V1117" s="195"/>
      <c r="W1117" s="195"/>
      <c r="X1117" s="195"/>
      <c r="Y1117" s="195" t="s">
        <v>1337</v>
      </c>
      <c r="Z1117" s="195">
        <v>291000</v>
      </c>
      <c r="AA1117" s="195"/>
      <c r="AB1117" s="316">
        <v>291000</v>
      </c>
      <c r="AC1117" s="316">
        <v>0</v>
      </c>
      <c r="AD1117" s="195" t="s">
        <v>1325</v>
      </c>
      <c r="AE1117" s="195"/>
      <c r="AF1117" s="195"/>
      <c r="AG1117" s="195"/>
    </row>
    <row r="1118" spans="1:33">
      <c r="A1118" s="195" t="s">
        <v>901</v>
      </c>
      <c r="B1118" s="195"/>
      <c r="C1118" s="195"/>
      <c r="D1118" s="195" t="s">
        <v>1326</v>
      </c>
      <c r="E1118" s="195"/>
      <c r="F1118" s="195"/>
      <c r="G1118" s="195"/>
      <c r="H1118" s="195"/>
      <c r="I1118" s="195"/>
      <c r="J1118" s="195"/>
      <c r="K1118" s="195"/>
      <c r="L1118" s="195"/>
      <c r="M1118" s="195"/>
      <c r="N1118" s="195"/>
      <c r="O1118" s="195"/>
      <c r="P1118" s="195"/>
      <c r="Q1118" s="316"/>
      <c r="R1118" s="195"/>
      <c r="S1118" s="316"/>
      <c r="T1118" s="195"/>
      <c r="U1118" s="195"/>
      <c r="V1118" s="195"/>
      <c r="W1118" s="195"/>
      <c r="X1118" s="195"/>
      <c r="Y1118" s="195" t="s">
        <v>1338</v>
      </c>
      <c r="Z1118" s="195">
        <v>0</v>
      </c>
      <c r="AA1118" s="195"/>
      <c r="AB1118" s="316">
        <v>0</v>
      </c>
      <c r="AC1118" s="316">
        <v>0</v>
      </c>
      <c r="AD1118" s="195" t="s">
        <v>1339</v>
      </c>
      <c r="AE1118" s="195"/>
      <c r="AF1118" s="195"/>
      <c r="AG1118" s="195"/>
    </row>
    <row r="1119" spans="1:33">
      <c r="A1119" s="195" t="s">
        <v>901</v>
      </c>
      <c r="B1119" s="195"/>
      <c r="C1119" s="195"/>
      <c r="D1119" s="195" t="s">
        <v>1326</v>
      </c>
      <c r="E1119" s="195"/>
      <c r="F1119" s="195"/>
      <c r="G1119" s="195"/>
      <c r="H1119" s="195"/>
      <c r="I1119" s="195"/>
      <c r="J1119" s="195"/>
      <c r="K1119" s="195"/>
      <c r="L1119" s="195"/>
      <c r="M1119" s="195"/>
      <c r="N1119" s="195"/>
      <c r="O1119" s="195"/>
      <c r="P1119" s="195"/>
      <c r="Q1119" s="316"/>
      <c r="R1119" s="195"/>
      <c r="S1119" s="316"/>
      <c r="T1119" s="195"/>
      <c r="U1119" s="195"/>
      <c r="V1119" s="195"/>
      <c r="W1119" s="195"/>
      <c r="X1119" s="195"/>
      <c r="Y1119" s="195" t="s">
        <v>691</v>
      </c>
      <c r="Z1119" s="195">
        <v>2125</v>
      </c>
      <c r="AA1119" s="195"/>
      <c r="AB1119" s="316">
        <v>2125</v>
      </c>
      <c r="AC1119" s="316">
        <v>0</v>
      </c>
      <c r="AD1119" s="195" t="s">
        <v>1340</v>
      </c>
      <c r="AE1119" s="195"/>
      <c r="AF1119" s="195"/>
      <c r="AG1119" s="195"/>
    </row>
    <row r="1120" spans="1:33">
      <c r="A1120" s="195" t="s">
        <v>901</v>
      </c>
      <c r="B1120" s="195"/>
      <c r="C1120" s="195"/>
      <c r="D1120" s="195" t="s">
        <v>1326</v>
      </c>
      <c r="E1120" s="195"/>
      <c r="F1120" s="195"/>
      <c r="G1120" s="195"/>
      <c r="H1120" s="195"/>
      <c r="I1120" s="195"/>
      <c r="J1120" s="195"/>
      <c r="K1120" s="195"/>
      <c r="L1120" s="195"/>
      <c r="M1120" s="195"/>
      <c r="N1120" s="195"/>
      <c r="O1120" s="195"/>
      <c r="P1120" s="195"/>
      <c r="Q1120" s="316"/>
      <c r="R1120" s="195"/>
      <c r="S1120" s="316"/>
      <c r="T1120" s="195"/>
      <c r="U1120" s="195"/>
      <c r="V1120" s="195"/>
      <c r="W1120" s="195"/>
      <c r="X1120" s="195"/>
      <c r="Y1120" s="195" t="s">
        <v>239</v>
      </c>
      <c r="Z1120" s="195">
        <v>9025992</v>
      </c>
      <c r="AA1120" s="195"/>
      <c r="AB1120" s="316">
        <v>9025991.7300000004</v>
      </c>
      <c r="AC1120" s="316">
        <v>0.27</v>
      </c>
      <c r="AD1120" s="195" t="s">
        <v>1068</v>
      </c>
      <c r="AE1120" s="195"/>
      <c r="AF1120" s="195"/>
      <c r="AG1120" s="195"/>
    </row>
    <row r="1121" spans="1:33">
      <c r="A1121" s="195" t="s">
        <v>901</v>
      </c>
      <c r="B1121" s="195"/>
      <c r="C1121" s="195"/>
      <c r="D1121" s="195" t="s">
        <v>1326</v>
      </c>
      <c r="E1121" s="195"/>
      <c r="F1121" s="195"/>
      <c r="G1121" s="195"/>
      <c r="H1121" s="195"/>
      <c r="I1121" s="195"/>
      <c r="J1121" s="195"/>
      <c r="K1121" s="195"/>
      <c r="L1121" s="195"/>
      <c r="M1121" s="195"/>
      <c r="N1121" s="195"/>
      <c r="O1121" s="195"/>
      <c r="P1121" s="195"/>
      <c r="Q1121" s="316"/>
      <c r="R1121" s="195"/>
      <c r="S1121" s="316"/>
      <c r="T1121" s="195"/>
      <c r="U1121" s="195"/>
      <c r="V1121" s="195"/>
      <c r="W1121" s="195"/>
      <c r="X1121" s="195"/>
      <c r="Y1121" s="195"/>
      <c r="Z1121" s="195">
        <v>0</v>
      </c>
      <c r="AA1121" s="195"/>
      <c r="AB1121" s="316">
        <v>0</v>
      </c>
      <c r="AC1121" s="316">
        <v>0</v>
      </c>
      <c r="AD1121" s="195" t="s">
        <v>1224</v>
      </c>
      <c r="AE1121" s="195"/>
      <c r="AF1121" s="195"/>
      <c r="AG1121" s="195"/>
    </row>
    <row r="1122" spans="1:33">
      <c r="A1122" s="195" t="s">
        <v>901</v>
      </c>
      <c r="B1122" s="195"/>
      <c r="C1122" s="195"/>
      <c r="D1122" s="195" t="s">
        <v>1326</v>
      </c>
      <c r="E1122" s="195"/>
      <c r="F1122" s="195"/>
      <c r="G1122" s="195"/>
      <c r="H1122" s="195"/>
      <c r="I1122" s="195"/>
      <c r="J1122" s="195"/>
      <c r="K1122" s="195"/>
      <c r="L1122" s="195"/>
      <c r="M1122" s="195"/>
      <c r="N1122" s="195"/>
      <c r="O1122" s="195"/>
      <c r="P1122" s="195"/>
      <c r="Q1122" s="316"/>
      <c r="R1122" s="195"/>
      <c r="S1122" s="316"/>
      <c r="T1122" s="195"/>
      <c r="U1122" s="195"/>
      <c r="V1122" s="195"/>
      <c r="W1122" s="195"/>
      <c r="X1122" s="195"/>
      <c r="Y1122" s="195" t="s">
        <v>1341</v>
      </c>
      <c r="Z1122" s="195">
        <v>208983</v>
      </c>
      <c r="AA1122" s="195"/>
      <c r="AB1122" s="316">
        <v>208983.02</v>
      </c>
      <c r="AC1122" s="316">
        <v>-0.02</v>
      </c>
      <c r="AD1122" s="195" t="s">
        <v>1225</v>
      </c>
      <c r="AE1122" s="195"/>
      <c r="AF1122" s="195"/>
      <c r="AG1122" s="195"/>
    </row>
    <row r="1123" spans="1:33">
      <c r="A1123" s="195" t="s">
        <v>901</v>
      </c>
      <c r="B1123" s="195"/>
      <c r="C1123" s="195"/>
      <c r="D1123" s="195" t="s">
        <v>1326</v>
      </c>
      <c r="E1123" s="195"/>
      <c r="F1123" s="195"/>
      <c r="G1123" s="195"/>
      <c r="H1123" s="195"/>
      <c r="I1123" s="195"/>
      <c r="J1123" s="195"/>
      <c r="K1123" s="195"/>
      <c r="L1123" s="195"/>
      <c r="M1123" s="195"/>
      <c r="N1123" s="195"/>
      <c r="O1123" s="195"/>
      <c r="P1123" s="195"/>
      <c r="Q1123" s="316"/>
      <c r="R1123" s="195"/>
      <c r="S1123" s="316"/>
      <c r="T1123" s="195"/>
      <c r="U1123" s="195"/>
      <c r="V1123" s="195"/>
      <c r="W1123" s="195"/>
      <c r="X1123" s="195"/>
      <c r="Y1123" s="195"/>
      <c r="Z1123" s="195">
        <v>0</v>
      </c>
      <c r="AA1123" s="195"/>
      <c r="AB1123" s="316">
        <v>0</v>
      </c>
      <c r="AC1123" s="316">
        <v>0</v>
      </c>
      <c r="AD1123" s="195" t="s">
        <v>1342</v>
      </c>
      <c r="AE1123" s="195"/>
      <c r="AF1123" s="195"/>
      <c r="AG1123" s="195"/>
    </row>
    <row r="1124" spans="1:33">
      <c r="A1124" s="195" t="s">
        <v>901</v>
      </c>
      <c r="B1124" s="195"/>
      <c r="C1124" s="195"/>
      <c r="D1124" s="195" t="s">
        <v>1326</v>
      </c>
      <c r="E1124" s="195"/>
      <c r="F1124" s="195"/>
      <c r="G1124" s="195"/>
      <c r="H1124" s="195"/>
      <c r="I1124" s="195"/>
      <c r="J1124" s="195"/>
      <c r="K1124" s="195"/>
      <c r="L1124" s="195"/>
      <c r="M1124" s="195"/>
      <c r="N1124" s="195"/>
      <c r="O1124" s="195"/>
      <c r="P1124" s="195"/>
      <c r="Q1124" s="316"/>
      <c r="R1124" s="195"/>
      <c r="S1124" s="316"/>
      <c r="T1124" s="195"/>
      <c r="U1124" s="195"/>
      <c r="V1124" s="195"/>
      <c r="W1124" s="195"/>
      <c r="X1124" s="195"/>
      <c r="Y1124" s="195" t="s">
        <v>19</v>
      </c>
      <c r="Z1124" s="195">
        <v>0</v>
      </c>
      <c r="AA1124" s="195"/>
      <c r="AB1124" s="316">
        <v>0</v>
      </c>
      <c r="AC1124" s="316">
        <v>0</v>
      </c>
      <c r="AD1124" s="195" t="s">
        <v>1343</v>
      </c>
      <c r="AE1124" s="195"/>
      <c r="AF1124" s="195"/>
      <c r="AG1124" s="195"/>
    </row>
    <row r="1125" spans="1:33">
      <c r="A1125" s="195" t="s">
        <v>901</v>
      </c>
      <c r="B1125" s="195"/>
      <c r="C1125" s="195"/>
      <c r="D1125" s="195" t="s">
        <v>1326</v>
      </c>
      <c r="E1125" s="195"/>
      <c r="F1125" s="195"/>
      <c r="G1125" s="195"/>
      <c r="H1125" s="195"/>
      <c r="I1125" s="195"/>
      <c r="J1125" s="195"/>
      <c r="K1125" s="195"/>
      <c r="L1125" s="195"/>
      <c r="M1125" s="195"/>
      <c r="N1125" s="195"/>
      <c r="O1125" s="195"/>
      <c r="P1125" s="195"/>
      <c r="Q1125" s="316"/>
      <c r="R1125" s="195"/>
      <c r="S1125" s="316"/>
      <c r="T1125" s="195"/>
      <c r="U1125" s="195"/>
      <c r="V1125" s="195"/>
      <c r="W1125" s="195"/>
      <c r="X1125" s="195"/>
      <c r="Y1125" s="195" t="s">
        <v>1344</v>
      </c>
      <c r="Z1125" s="195">
        <v>0</v>
      </c>
      <c r="AA1125" s="195"/>
      <c r="AB1125" s="316">
        <v>0</v>
      </c>
      <c r="AC1125" s="316">
        <v>0</v>
      </c>
      <c r="AD1125" s="195" t="s">
        <v>1345</v>
      </c>
      <c r="AE1125" s="195"/>
      <c r="AF1125" s="195"/>
      <c r="AG1125" s="195"/>
    </row>
    <row r="1126" spans="1:33">
      <c r="A1126" s="195" t="s">
        <v>901</v>
      </c>
      <c r="B1126" s="195"/>
      <c r="C1126" s="195"/>
      <c r="D1126" s="195" t="s">
        <v>1326</v>
      </c>
      <c r="E1126" s="195"/>
      <c r="F1126" s="195"/>
      <c r="G1126" s="195"/>
      <c r="H1126" s="195"/>
      <c r="I1126" s="195"/>
      <c r="J1126" s="195"/>
      <c r="K1126" s="195"/>
      <c r="L1126" s="195"/>
      <c r="M1126" s="195"/>
      <c r="N1126" s="195"/>
      <c r="O1126" s="195"/>
      <c r="P1126" s="195"/>
      <c r="Q1126" s="316"/>
      <c r="R1126" s="195"/>
      <c r="S1126" s="316"/>
      <c r="T1126" s="195"/>
      <c r="U1126" s="195"/>
      <c r="V1126" s="195"/>
      <c r="W1126" s="195"/>
      <c r="X1126" s="195"/>
      <c r="Y1126" s="195" t="s">
        <v>20</v>
      </c>
      <c r="Z1126" s="195">
        <v>0</v>
      </c>
      <c r="AA1126" s="195"/>
      <c r="AB1126" s="316">
        <v>0</v>
      </c>
      <c r="AC1126" s="316">
        <v>0</v>
      </c>
      <c r="AD1126" s="195" t="s">
        <v>1346</v>
      </c>
      <c r="AE1126" s="195"/>
      <c r="AF1126" s="195"/>
      <c r="AG1126" s="195"/>
    </row>
    <row r="1127" spans="1:33">
      <c r="A1127" s="195" t="s">
        <v>901</v>
      </c>
      <c r="B1127" s="195"/>
      <c r="C1127" s="195"/>
      <c r="D1127" s="195" t="s">
        <v>1326</v>
      </c>
      <c r="E1127" s="195"/>
      <c r="F1127" s="195"/>
      <c r="G1127" s="195"/>
      <c r="H1127" s="195"/>
      <c r="I1127" s="195"/>
      <c r="J1127" s="195"/>
      <c r="K1127" s="195"/>
      <c r="L1127" s="195"/>
      <c r="M1127" s="195"/>
      <c r="N1127" s="195"/>
      <c r="O1127" s="195"/>
      <c r="P1127" s="195"/>
      <c r="Q1127" s="316"/>
      <c r="R1127" s="195"/>
      <c r="S1127" s="316"/>
      <c r="T1127" s="195"/>
      <c r="U1127" s="195"/>
      <c r="V1127" s="195"/>
      <c r="W1127" s="195"/>
      <c r="X1127" s="195"/>
      <c r="Y1127" s="195" t="s">
        <v>1347</v>
      </c>
      <c r="Z1127" s="195">
        <v>0</v>
      </c>
      <c r="AA1127" s="195"/>
      <c r="AB1127" s="316">
        <v>0</v>
      </c>
      <c r="AC1127" s="316">
        <v>0</v>
      </c>
      <c r="AD1127" s="195" t="s">
        <v>1226</v>
      </c>
      <c r="AE1127" s="195"/>
      <c r="AF1127" s="195"/>
      <c r="AG1127" s="195"/>
    </row>
    <row r="1128" spans="1:33">
      <c r="A1128" s="195" t="s">
        <v>901</v>
      </c>
      <c r="B1128" s="195"/>
      <c r="C1128" s="195"/>
      <c r="D1128" s="195" t="s">
        <v>1326</v>
      </c>
      <c r="E1128" s="195"/>
      <c r="F1128" s="195"/>
      <c r="G1128" s="195"/>
      <c r="H1128" s="195"/>
      <c r="I1128" s="195"/>
      <c r="J1128" s="195"/>
      <c r="K1128" s="195"/>
      <c r="L1128" s="195"/>
      <c r="M1128" s="195"/>
      <c r="N1128" s="195"/>
      <c r="O1128" s="195"/>
      <c r="P1128" s="195"/>
      <c r="Q1128" s="316"/>
      <c r="R1128" s="195"/>
      <c r="S1128" s="316"/>
      <c r="T1128" s="195"/>
      <c r="U1128" s="195"/>
      <c r="V1128" s="195"/>
      <c r="W1128" s="195"/>
      <c r="X1128" s="195"/>
      <c r="Y1128" s="195" t="s">
        <v>21</v>
      </c>
      <c r="Z1128" s="195">
        <v>0</v>
      </c>
      <c r="AA1128" s="195"/>
      <c r="AB1128" s="316">
        <v>0</v>
      </c>
      <c r="AC1128" s="316">
        <v>0</v>
      </c>
      <c r="AD1128" s="195" t="s">
        <v>1348</v>
      </c>
      <c r="AE1128" s="195"/>
      <c r="AF1128" s="195"/>
      <c r="AG1128" s="195"/>
    </row>
    <row r="1129" spans="1:33">
      <c r="A1129" s="195" t="s">
        <v>901</v>
      </c>
      <c r="B1129" s="195"/>
      <c r="C1129" s="195"/>
      <c r="D1129" s="195" t="s">
        <v>1326</v>
      </c>
      <c r="E1129" s="195"/>
      <c r="F1129" s="195"/>
      <c r="G1129" s="195"/>
      <c r="H1129" s="195"/>
      <c r="I1129" s="195"/>
      <c r="J1129" s="195"/>
      <c r="K1129" s="195"/>
      <c r="L1129" s="195"/>
      <c r="M1129" s="195"/>
      <c r="N1129" s="195"/>
      <c r="O1129" s="195"/>
      <c r="P1129" s="195"/>
      <c r="Q1129" s="316"/>
      <c r="R1129" s="195"/>
      <c r="S1129" s="316"/>
      <c r="T1129" s="195"/>
      <c r="U1129" s="195"/>
      <c r="V1129" s="195"/>
      <c r="W1129" s="195"/>
      <c r="X1129" s="195"/>
      <c r="Y1129" s="195" t="s">
        <v>241</v>
      </c>
      <c r="Z1129" s="195">
        <v>0</v>
      </c>
      <c r="AA1129" s="195"/>
      <c r="AB1129" s="316">
        <v>0</v>
      </c>
      <c r="AC1129" s="316">
        <v>0</v>
      </c>
      <c r="AD1129" s="195" t="s">
        <v>1228</v>
      </c>
      <c r="AE1129" s="195"/>
      <c r="AF1129" s="195"/>
      <c r="AG1129" s="195"/>
    </row>
    <row r="1130" spans="1:33">
      <c r="A1130" s="195" t="s">
        <v>901</v>
      </c>
      <c r="B1130" s="195"/>
      <c r="C1130" s="195"/>
      <c r="D1130" s="195" t="s">
        <v>1326</v>
      </c>
      <c r="E1130" s="195"/>
      <c r="F1130" s="195"/>
      <c r="G1130" s="195"/>
      <c r="H1130" s="195"/>
      <c r="I1130" s="195"/>
      <c r="J1130" s="195"/>
      <c r="K1130" s="195"/>
      <c r="L1130" s="195"/>
      <c r="M1130" s="195"/>
      <c r="N1130" s="195"/>
      <c r="O1130" s="195"/>
      <c r="P1130" s="195"/>
      <c r="Q1130" s="316"/>
      <c r="R1130" s="195"/>
      <c r="S1130" s="316"/>
      <c r="T1130" s="195"/>
      <c r="U1130" s="195"/>
      <c r="V1130" s="195"/>
      <c r="W1130" s="195"/>
      <c r="X1130" s="195"/>
      <c r="Y1130" s="195"/>
      <c r="Z1130" s="195">
        <v>0</v>
      </c>
      <c r="AA1130" s="195"/>
      <c r="AB1130" s="316">
        <v>0</v>
      </c>
      <c r="AC1130" s="316">
        <v>0</v>
      </c>
      <c r="AD1130" s="195" t="s">
        <v>1349</v>
      </c>
      <c r="AE1130" s="195"/>
      <c r="AF1130" s="195"/>
      <c r="AG1130" s="195"/>
    </row>
    <row r="1131" spans="1:33">
      <c r="A1131" s="195" t="s">
        <v>901</v>
      </c>
      <c r="B1131" s="195"/>
      <c r="C1131" s="195"/>
      <c r="D1131" s="195" t="s">
        <v>1326</v>
      </c>
      <c r="E1131" s="195"/>
      <c r="F1131" s="195"/>
      <c r="G1131" s="195"/>
      <c r="H1131" s="195"/>
      <c r="I1131" s="195"/>
      <c r="J1131" s="195"/>
      <c r="K1131" s="195"/>
      <c r="L1131" s="195"/>
      <c r="M1131" s="195"/>
      <c r="N1131" s="195"/>
      <c r="O1131" s="195"/>
      <c r="P1131" s="195"/>
      <c r="Q1131" s="316"/>
      <c r="R1131" s="195"/>
      <c r="S1131" s="316"/>
      <c r="T1131" s="195"/>
      <c r="U1131" s="195"/>
      <c r="V1131" s="195"/>
      <c r="W1131" s="195"/>
      <c r="X1131" s="195"/>
      <c r="Y1131" s="195" t="s">
        <v>238</v>
      </c>
      <c r="Z1131" s="195">
        <v>0</v>
      </c>
      <c r="AA1131" s="195"/>
      <c r="AB1131" s="316">
        <v>0</v>
      </c>
      <c r="AC1131" s="316">
        <v>0</v>
      </c>
      <c r="AD1131" s="195" t="s">
        <v>1229</v>
      </c>
      <c r="AE1131" s="195"/>
      <c r="AF1131" s="195"/>
      <c r="AG1131" s="195"/>
    </row>
    <row r="1132" spans="1:33">
      <c r="A1132" s="195" t="s">
        <v>901</v>
      </c>
      <c r="B1132" s="195"/>
      <c r="C1132" s="195"/>
      <c r="D1132" s="195" t="s">
        <v>1326</v>
      </c>
      <c r="E1132" s="195"/>
      <c r="F1132" s="195"/>
      <c r="G1132" s="195"/>
      <c r="H1132" s="195"/>
      <c r="I1132" s="195"/>
      <c r="J1132" s="195"/>
      <c r="K1132" s="195"/>
      <c r="L1132" s="195"/>
      <c r="M1132" s="195"/>
      <c r="N1132" s="195"/>
      <c r="O1132" s="195"/>
      <c r="P1132" s="195"/>
      <c r="Q1132" s="316"/>
      <c r="R1132" s="195"/>
      <c r="S1132" s="316"/>
      <c r="T1132" s="195"/>
      <c r="U1132" s="195"/>
      <c r="V1132" s="195"/>
      <c r="W1132" s="195"/>
      <c r="X1132" s="195"/>
      <c r="Y1132" s="195" t="s">
        <v>1350</v>
      </c>
      <c r="Z1132" s="195">
        <v>208983</v>
      </c>
      <c r="AA1132" s="195"/>
      <c r="AB1132" s="316">
        <v>208983.02</v>
      </c>
      <c r="AC1132" s="316">
        <v>-0.02</v>
      </c>
      <c r="AD1132" s="195" t="s">
        <v>1230</v>
      </c>
      <c r="AE1132" s="195"/>
      <c r="AF1132" s="195"/>
      <c r="AG1132" s="195"/>
    </row>
    <row r="1133" spans="1:33">
      <c r="A1133" s="195" t="s">
        <v>901</v>
      </c>
      <c r="B1133" s="195"/>
      <c r="C1133" s="195"/>
      <c r="D1133" s="195" t="s">
        <v>1326</v>
      </c>
      <c r="E1133" s="195"/>
      <c r="F1133" s="195"/>
      <c r="G1133" s="195"/>
      <c r="H1133" s="195"/>
      <c r="I1133" s="195"/>
      <c r="J1133" s="195"/>
      <c r="K1133" s="195"/>
      <c r="L1133" s="195"/>
      <c r="M1133" s="195"/>
      <c r="N1133" s="195"/>
      <c r="O1133" s="195"/>
      <c r="P1133" s="195"/>
      <c r="Q1133" s="316"/>
      <c r="R1133" s="195"/>
      <c r="S1133" s="316"/>
      <c r="T1133" s="195"/>
      <c r="U1133" s="195"/>
      <c r="V1133" s="195"/>
      <c r="W1133" s="195"/>
      <c r="X1133" s="195"/>
      <c r="Y1133" s="195" t="s">
        <v>1351</v>
      </c>
      <c r="Z1133" s="195">
        <v>0</v>
      </c>
      <c r="AA1133" s="195"/>
      <c r="AB1133" s="316">
        <v>0</v>
      </c>
      <c r="AC1133" s="316">
        <v>0</v>
      </c>
      <c r="AD1133" s="195" t="s">
        <v>1352</v>
      </c>
      <c r="AE1133" s="195"/>
      <c r="AF1133" s="195"/>
      <c r="AG1133" s="195"/>
    </row>
    <row r="1134" spans="1:33">
      <c r="A1134" s="195" t="s">
        <v>901</v>
      </c>
      <c r="B1134" s="195"/>
      <c r="C1134" s="195"/>
      <c r="D1134" s="195" t="s">
        <v>1326</v>
      </c>
      <c r="E1134" s="195"/>
      <c r="F1134" s="195"/>
      <c r="G1134" s="195"/>
      <c r="H1134" s="195"/>
      <c r="I1134" s="195"/>
      <c r="J1134" s="195"/>
      <c r="K1134" s="195"/>
      <c r="L1134" s="195"/>
      <c r="M1134" s="195"/>
      <c r="N1134" s="195"/>
      <c r="O1134" s="195"/>
      <c r="P1134" s="195"/>
      <c r="Q1134" s="316"/>
      <c r="R1134" s="195"/>
      <c r="S1134" s="316"/>
      <c r="T1134" s="195"/>
      <c r="U1134" s="195"/>
      <c r="V1134" s="195"/>
      <c r="W1134" s="195"/>
      <c r="X1134" s="195"/>
      <c r="Y1134" s="195" t="s">
        <v>242</v>
      </c>
      <c r="Z1134" s="195">
        <v>208983</v>
      </c>
      <c r="AA1134" s="195"/>
      <c r="AB1134" s="316">
        <v>208983.02</v>
      </c>
      <c r="AC1134" s="316">
        <v>-0.02</v>
      </c>
      <c r="AD1134" s="195" t="s">
        <v>1353</v>
      </c>
      <c r="AE1134" s="195"/>
      <c r="AF1134" s="195"/>
      <c r="AG1134" s="195"/>
    </row>
    <row r="1135" spans="1:33">
      <c r="A1135" s="195" t="s">
        <v>901</v>
      </c>
      <c r="B1135" s="195"/>
      <c r="C1135" s="195"/>
      <c r="D1135" s="195" t="s">
        <v>1326</v>
      </c>
      <c r="E1135" s="195"/>
      <c r="F1135" s="195"/>
      <c r="G1135" s="195"/>
      <c r="H1135" s="195"/>
      <c r="I1135" s="195"/>
      <c r="J1135" s="195"/>
      <c r="K1135" s="195"/>
      <c r="L1135" s="195"/>
      <c r="M1135" s="195"/>
      <c r="N1135" s="195"/>
      <c r="O1135" s="195"/>
      <c r="P1135" s="195"/>
      <c r="Q1135" s="316"/>
      <c r="R1135" s="195"/>
      <c r="S1135" s="316"/>
      <c r="T1135" s="195"/>
      <c r="U1135" s="195"/>
      <c r="V1135" s="195"/>
      <c r="W1135" s="195"/>
      <c r="X1135" s="195"/>
      <c r="Y1135" s="195"/>
      <c r="Z1135" s="195">
        <v>0</v>
      </c>
      <c r="AA1135" s="195"/>
      <c r="AB1135" s="316">
        <v>0</v>
      </c>
      <c r="AC1135" s="316">
        <v>0</v>
      </c>
      <c r="AD1135" s="195" t="s">
        <v>1354</v>
      </c>
      <c r="AE1135" s="195"/>
      <c r="AF1135" s="195"/>
      <c r="AG1135" s="195"/>
    </row>
    <row r="1136" spans="1:33">
      <c r="A1136" s="195" t="s">
        <v>901</v>
      </c>
      <c r="B1136" s="195"/>
      <c r="C1136" s="195"/>
      <c r="D1136" s="195" t="s">
        <v>1326</v>
      </c>
      <c r="E1136" s="195"/>
      <c r="F1136" s="195"/>
      <c r="G1136" s="195"/>
      <c r="H1136" s="195"/>
      <c r="I1136" s="195"/>
      <c r="J1136" s="195"/>
      <c r="K1136" s="195"/>
      <c r="L1136" s="195"/>
      <c r="M1136" s="195"/>
      <c r="N1136" s="195"/>
      <c r="O1136" s="195"/>
      <c r="P1136" s="195"/>
      <c r="Q1136" s="316"/>
      <c r="R1136" s="195"/>
      <c r="S1136" s="316"/>
      <c r="T1136" s="195"/>
      <c r="U1136" s="195"/>
      <c r="V1136" s="195"/>
      <c r="W1136" s="195"/>
      <c r="X1136" s="195"/>
      <c r="Y1136" s="195" t="s">
        <v>1355</v>
      </c>
      <c r="Z1136" s="195">
        <v>-208983</v>
      </c>
      <c r="AA1136" s="195"/>
      <c r="AB1136" s="316">
        <v>-208983.02</v>
      </c>
      <c r="AC1136" s="316">
        <v>0.02</v>
      </c>
      <c r="AD1136" s="195" t="s">
        <v>1356</v>
      </c>
      <c r="AE1136" s="195"/>
      <c r="AF1136" s="195"/>
      <c r="AG1136" s="195"/>
    </row>
    <row r="1137" spans="1:33">
      <c r="A1137" s="195" t="s">
        <v>901</v>
      </c>
      <c r="B1137" s="195"/>
      <c r="C1137" s="195"/>
      <c r="D1137" s="195" t="s">
        <v>1326</v>
      </c>
      <c r="E1137" s="195"/>
      <c r="F1137" s="195"/>
      <c r="G1137" s="195"/>
      <c r="H1137" s="195"/>
      <c r="I1137" s="195"/>
      <c r="J1137" s="195"/>
      <c r="K1137" s="195"/>
      <c r="L1137" s="195"/>
      <c r="M1137" s="195"/>
      <c r="N1137" s="195"/>
      <c r="O1137" s="195"/>
      <c r="P1137" s="195"/>
      <c r="Q1137" s="316"/>
      <c r="R1137" s="195"/>
      <c r="S1137" s="316"/>
      <c r="T1137" s="195"/>
      <c r="U1137" s="195"/>
      <c r="V1137" s="195"/>
      <c r="W1137" s="195"/>
      <c r="X1137" s="195"/>
      <c r="Y1137" s="195"/>
      <c r="Z1137" s="195">
        <v>0</v>
      </c>
      <c r="AA1137" s="195"/>
      <c r="AB1137" s="316">
        <v>0</v>
      </c>
      <c r="AC1137" s="316">
        <v>0</v>
      </c>
      <c r="AD1137" s="195" t="s">
        <v>1357</v>
      </c>
      <c r="AE1137" s="195"/>
      <c r="AF1137" s="195"/>
      <c r="AG1137" s="195"/>
    </row>
    <row r="1138" spans="1:33">
      <c r="A1138" s="195" t="s">
        <v>901</v>
      </c>
      <c r="B1138" s="195"/>
      <c r="C1138" s="195"/>
      <c r="D1138" s="195" t="s">
        <v>1326</v>
      </c>
      <c r="E1138" s="195"/>
      <c r="F1138" s="195"/>
      <c r="G1138" s="195"/>
      <c r="H1138" s="195"/>
      <c r="I1138" s="195"/>
      <c r="J1138" s="195"/>
      <c r="K1138" s="195"/>
      <c r="L1138" s="195"/>
      <c r="M1138" s="195"/>
      <c r="N1138" s="195"/>
      <c r="O1138" s="195"/>
      <c r="P1138" s="195"/>
      <c r="Q1138" s="316"/>
      <c r="R1138" s="195"/>
      <c r="S1138" s="316"/>
      <c r="T1138" s="195"/>
      <c r="U1138" s="195"/>
      <c r="V1138" s="195"/>
      <c r="W1138" s="195"/>
      <c r="X1138" s="195"/>
      <c r="Y1138" s="195" t="s">
        <v>1358</v>
      </c>
      <c r="Z1138" s="195">
        <v>0</v>
      </c>
      <c r="AA1138" s="195"/>
      <c r="AB1138" s="316">
        <v>0</v>
      </c>
      <c r="AC1138" s="316">
        <v>0</v>
      </c>
      <c r="AD1138" s="195" t="s">
        <v>1359</v>
      </c>
      <c r="AE1138" s="195"/>
      <c r="AF1138" s="195"/>
      <c r="AG1138" s="195"/>
    </row>
    <row r="1139" spans="1:33">
      <c r="A1139" s="195" t="s">
        <v>901</v>
      </c>
      <c r="B1139" s="195"/>
      <c r="C1139" s="195"/>
      <c r="D1139" s="195" t="s">
        <v>1326</v>
      </c>
      <c r="E1139" s="195"/>
      <c r="F1139" s="195"/>
      <c r="G1139" s="195"/>
      <c r="H1139" s="195"/>
      <c r="I1139" s="195"/>
      <c r="J1139" s="195"/>
      <c r="K1139" s="195"/>
      <c r="L1139" s="195"/>
      <c r="M1139" s="195"/>
      <c r="N1139" s="195"/>
      <c r="O1139" s="195"/>
      <c r="P1139" s="195"/>
      <c r="Q1139" s="316"/>
      <c r="R1139" s="195"/>
      <c r="S1139" s="316"/>
      <c r="T1139" s="195"/>
      <c r="U1139" s="195"/>
      <c r="V1139" s="195"/>
      <c r="W1139" s="195"/>
      <c r="X1139" s="195"/>
      <c r="Y1139" s="195" t="s">
        <v>1360</v>
      </c>
      <c r="Z1139" s="195">
        <v>0</v>
      </c>
      <c r="AA1139" s="195"/>
      <c r="AB1139" s="316">
        <v>0</v>
      </c>
      <c r="AC1139" s="316">
        <v>0</v>
      </c>
      <c r="AD1139" s="195" t="s">
        <v>1231</v>
      </c>
      <c r="AE1139" s="195"/>
      <c r="AF1139" s="195"/>
      <c r="AG1139" s="195"/>
    </row>
    <row r="1140" spans="1:33">
      <c r="A1140" s="195" t="s">
        <v>901</v>
      </c>
      <c r="B1140" s="195"/>
      <c r="C1140" s="195"/>
      <c r="D1140" s="195" t="s">
        <v>1326</v>
      </c>
      <c r="E1140" s="195"/>
      <c r="F1140" s="195"/>
      <c r="G1140" s="195"/>
      <c r="H1140" s="195"/>
      <c r="I1140" s="195"/>
      <c r="J1140" s="195"/>
      <c r="K1140" s="195"/>
      <c r="L1140" s="195"/>
      <c r="M1140" s="195"/>
      <c r="N1140" s="195"/>
      <c r="O1140" s="195"/>
      <c r="P1140" s="195"/>
      <c r="Q1140" s="316"/>
      <c r="R1140" s="195"/>
      <c r="S1140" s="316"/>
      <c r="T1140" s="195"/>
      <c r="U1140" s="195"/>
      <c r="V1140" s="195"/>
      <c r="W1140" s="195"/>
      <c r="X1140" s="195"/>
      <c r="Y1140" s="195" t="s">
        <v>24</v>
      </c>
      <c r="Z1140" s="195">
        <v>0</v>
      </c>
      <c r="AA1140" s="195"/>
      <c r="AB1140" s="316">
        <v>0</v>
      </c>
      <c r="AC1140" s="316">
        <v>0</v>
      </c>
      <c r="AD1140" s="195" t="s">
        <v>1361</v>
      </c>
      <c r="AE1140" s="195"/>
      <c r="AF1140" s="195"/>
      <c r="AG1140" s="195"/>
    </row>
    <row r="1141" spans="1:33">
      <c r="A1141" s="195" t="s">
        <v>901</v>
      </c>
      <c r="B1141" s="195"/>
      <c r="C1141" s="195"/>
      <c r="D1141" s="195" t="s">
        <v>1326</v>
      </c>
      <c r="E1141" s="195"/>
      <c r="F1141" s="195"/>
      <c r="G1141" s="195"/>
      <c r="H1141" s="195"/>
      <c r="I1141" s="195"/>
      <c r="J1141" s="195"/>
      <c r="K1141" s="195"/>
      <c r="L1141" s="195"/>
      <c r="M1141" s="195"/>
      <c r="N1141" s="195"/>
      <c r="O1141" s="195"/>
      <c r="P1141" s="195"/>
      <c r="Q1141" s="316"/>
      <c r="R1141" s="195"/>
      <c r="S1141" s="316"/>
      <c r="T1141" s="195"/>
      <c r="U1141" s="195"/>
      <c r="V1141" s="195"/>
      <c r="W1141" s="195"/>
      <c r="X1141" s="195"/>
      <c r="Y1141" s="195" t="s">
        <v>25</v>
      </c>
      <c r="Z1141" s="195">
        <v>0</v>
      </c>
      <c r="AA1141" s="195"/>
      <c r="AB1141" s="316">
        <v>0</v>
      </c>
      <c r="AC1141" s="316">
        <v>0</v>
      </c>
      <c r="AD1141" s="195" t="s">
        <v>1362</v>
      </c>
      <c r="AE1141" s="195"/>
      <c r="AF1141" s="195"/>
      <c r="AG1141" s="195"/>
    </row>
    <row r="1142" spans="1:33">
      <c r="A1142" s="195" t="s">
        <v>901</v>
      </c>
      <c r="B1142" s="195"/>
      <c r="C1142" s="195"/>
      <c r="D1142" s="195" t="s">
        <v>1326</v>
      </c>
      <c r="E1142" s="195"/>
      <c r="F1142" s="195"/>
      <c r="G1142" s="195"/>
      <c r="H1142" s="195"/>
      <c r="I1142" s="195"/>
      <c r="J1142" s="195"/>
      <c r="K1142" s="195"/>
      <c r="L1142" s="195"/>
      <c r="M1142" s="195"/>
      <c r="N1142" s="195"/>
      <c r="O1142" s="195"/>
      <c r="P1142" s="195"/>
      <c r="Q1142" s="316"/>
      <c r="R1142" s="195"/>
      <c r="S1142" s="316"/>
      <c r="T1142" s="195"/>
      <c r="U1142" s="195"/>
      <c r="V1142" s="195"/>
      <c r="W1142" s="195"/>
      <c r="X1142" s="195"/>
      <c r="Y1142" s="195" t="s">
        <v>26</v>
      </c>
      <c r="Z1142" s="195">
        <v>0</v>
      </c>
      <c r="AA1142" s="195"/>
      <c r="AB1142" s="316">
        <v>0</v>
      </c>
      <c r="AC1142" s="316">
        <v>0</v>
      </c>
      <c r="AD1142" s="195" t="s">
        <v>1363</v>
      </c>
      <c r="AE1142" s="195"/>
      <c r="AF1142" s="195"/>
      <c r="AG1142" s="195"/>
    </row>
    <row r="1143" spans="1:33">
      <c r="A1143" s="195" t="s">
        <v>901</v>
      </c>
      <c r="B1143" s="195"/>
      <c r="C1143" s="195"/>
      <c r="D1143" s="195" t="s">
        <v>1326</v>
      </c>
      <c r="E1143" s="195"/>
      <c r="F1143" s="195"/>
      <c r="G1143" s="195"/>
      <c r="H1143" s="195"/>
      <c r="I1143" s="195"/>
      <c r="J1143" s="195"/>
      <c r="K1143" s="195"/>
      <c r="L1143" s="195"/>
      <c r="M1143" s="195"/>
      <c r="N1143" s="195"/>
      <c r="O1143" s="195"/>
      <c r="P1143" s="195"/>
      <c r="Q1143" s="316"/>
      <c r="R1143" s="195"/>
      <c r="S1143" s="316"/>
      <c r="T1143" s="195"/>
      <c r="U1143" s="195"/>
      <c r="V1143" s="195"/>
      <c r="W1143" s="195"/>
      <c r="X1143" s="195"/>
      <c r="Y1143" s="195" t="s">
        <v>1364</v>
      </c>
      <c r="Z1143" s="195">
        <v>0</v>
      </c>
      <c r="AA1143" s="195"/>
      <c r="AB1143" s="316">
        <v>0</v>
      </c>
      <c r="AC1143" s="316">
        <v>0</v>
      </c>
      <c r="AD1143" s="195" t="s">
        <v>1365</v>
      </c>
      <c r="AE1143" s="195"/>
      <c r="AF1143" s="195"/>
      <c r="AG1143" s="195"/>
    </row>
    <row r="1144" spans="1:33">
      <c r="A1144" s="195" t="s">
        <v>901</v>
      </c>
      <c r="B1144" s="195"/>
      <c r="C1144" s="195"/>
      <c r="D1144" s="195" t="s">
        <v>1326</v>
      </c>
      <c r="E1144" s="195"/>
      <c r="F1144" s="195"/>
      <c r="G1144" s="195"/>
      <c r="H1144" s="195"/>
      <c r="I1144" s="195"/>
      <c r="J1144" s="195"/>
      <c r="K1144" s="195"/>
      <c r="L1144" s="195"/>
      <c r="M1144" s="195"/>
      <c r="N1144" s="195"/>
      <c r="O1144" s="195"/>
      <c r="P1144" s="195"/>
      <c r="Q1144" s="316"/>
      <c r="R1144" s="195"/>
      <c r="S1144" s="316"/>
      <c r="T1144" s="195"/>
      <c r="U1144" s="195"/>
      <c r="V1144" s="195"/>
      <c r="W1144" s="195"/>
      <c r="X1144" s="195"/>
      <c r="Y1144" s="195"/>
      <c r="Z1144" s="195">
        <v>0</v>
      </c>
      <c r="AA1144" s="195"/>
      <c r="AB1144" s="316">
        <v>0</v>
      </c>
      <c r="AC1144" s="316">
        <v>0</v>
      </c>
      <c r="AD1144" s="195" t="s">
        <v>1366</v>
      </c>
      <c r="AE1144" s="195"/>
      <c r="AF1144" s="195"/>
      <c r="AG1144" s="195"/>
    </row>
    <row r="1145" spans="1:33">
      <c r="A1145" s="195" t="s">
        <v>901</v>
      </c>
      <c r="B1145" s="195"/>
      <c r="C1145" s="195"/>
      <c r="D1145" s="195" t="s">
        <v>1326</v>
      </c>
      <c r="E1145" s="195"/>
      <c r="F1145" s="195"/>
      <c r="G1145" s="195"/>
      <c r="H1145" s="195"/>
      <c r="I1145" s="195"/>
      <c r="J1145" s="195"/>
      <c r="K1145" s="195"/>
      <c r="L1145" s="195"/>
      <c r="M1145" s="195"/>
      <c r="N1145" s="195"/>
      <c r="O1145" s="195"/>
      <c r="P1145" s="195"/>
      <c r="Q1145" s="316"/>
      <c r="R1145" s="195"/>
      <c r="S1145" s="316"/>
      <c r="T1145" s="195"/>
      <c r="U1145" s="195"/>
      <c r="V1145" s="195"/>
      <c r="W1145" s="195"/>
      <c r="X1145" s="195"/>
      <c r="Y1145" s="195" t="s">
        <v>238</v>
      </c>
      <c r="Z1145" s="195">
        <v>0</v>
      </c>
      <c r="AA1145" s="195"/>
      <c r="AB1145" s="316">
        <v>0</v>
      </c>
      <c r="AC1145" s="316">
        <v>0</v>
      </c>
      <c r="AD1145" s="195" t="s">
        <v>1367</v>
      </c>
      <c r="AE1145" s="195"/>
      <c r="AF1145" s="195"/>
      <c r="AG1145" s="195"/>
    </row>
    <row r="1146" spans="1:33">
      <c r="A1146" s="195" t="s">
        <v>901</v>
      </c>
      <c r="B1146" s="195"/>
      <c r="C1146" s="195"/>
      <c r="D1146" s="195" t="s">
        <v>1326</v>
      </c>
      <c r="E1146" s="195"/>
      <c r="F1146" s="195"/>
      <c r="G1146" s="195"/>
      <c r="H1146" s="195"/>
      <c r="I1146" s="195"/>
      <c r="J1146" s="195"/>
      <c r="K1146" s="195"/>
      <c r="L1146" s="195"/>
      <c r="M1146" s="195"/>
      <c r="N1146" s="195"/>
      <c r="O1146" s="195"/>
      <c r="P1146" s="195"/>
      <c r="Q1146" s="316"/>
      <c r="R1146" s="195"/>
      <c r="S1146" s="316"/>
      <c r="T1146" s="195"/>
      <c r="U1146" s="195"/>
      <c r="V1146" s="195"/>
      <c r="W1146" s="195"/>
      <c r="X1146" s="195"/>
      <c r="Y1146" s="195" t="s">
        <v>27</v>
      </c>
      <c r="Z1146" s="195">
        <v>0</v>
      </c>
      <c r="AA1146" s="195"/>
      <c r="AB1146" s="316">
        <v>0</v>
      </c>
      <c r="AC1146" s="316">
        <v>0</v>
      </c>
      <c r="AD1146" s="195" t="s">
        <v>1368</v>
      </c>
      <c r="AE1146" s="195"/>
      <c r="AF1146" s="195"/>
      <c r="AG1146" s="195"/>
    </row>
    <row r="1147" spans="1:33">
      <c r="A1147" s="195" t="s">
        <v>901</v>
      </c>
      <c r="B1147" s="195"/>
      <c r="C1147" s="195"/>
      <c r="D1147" s="195" t="s">
        <v>1326</v>
      </c>
      <c r="E1147" s="195"/>
      <c r="F1147" s="195"/>
      <c r="G1147" s="195"/>
      <c r="H1147" s="195"/>
      <c r="I1147" s="195"/>
      <c r="J1147" s="195"/>
      <c r="K1147" s="195"/>
      <c r="L1147" s="195"/>
      <c r="M1147" s="195"/>
      <c r="N1147" s="195"/>
      <c r="O1147" s="195"/>
      <c r="P1147" s="195"/>
      <c r="Q1147" s="316"/>
      <c r="R1147" s="195"/>
      <c r="S1147" s="316"/>
      <c r="T1147" s="195"/>
      <c r="U1147" s="195"/>
      <c r="V1147" s="195"/>
      <c r="W1147" s="195"/>
      <c r="X1147" s="195"/>
      <c r="Y1147" s="195" t="s">
        <v>28</v>
      </c>
      <c r="Z1147" s="195">
        <v>0</v>
      </c>
      <c r="AA1147" s="195"/>
      <c r="AB1147" s="316">
        <v>0</v>
      </c>
      <c r="AC1147" s="316">
        <v>0</v>
      </c>
      <c r="AD1147" s="195" t="s">
        <v>1369</v>
      </c>
      <c r="AE1147" s="195"/>
      <c r="AF1147" s="195"/>
      <c r="AG1147" s="195"/>
    </row>
    <row r="1148" spans="1:33">
      <c r="A1148" s="195" t="s">
        <v>901</v>
      </c>
      <c r="B1148" s="195"/>
      <c r="C1148" s="195"/>
      <c r="D1148" s="195" t="s">
        <v>1326</v>
      </c>
      <c r="E1148" s="195"/>
      <c r="F1148" s="195"/>
      <c r="G1148" s="195"/>
      <c r="H1148" s="195"/>
      <c r="I1148" s="195"/>
      <c r="J1148" s="195"/>
      <c r="K1148" s="195"/>
      <c r="L1148" s="195"/>
      <c r="M1148" s="195"/>
      <c r="N1148" s="195"/>
      <c r="O1148" s="195"/>
      <c r="P1148" s="195"/>
      <c r="Q1148" s="316"/>
      <c r="R1148" s="195"/>
      <c r="S1148" s="316"/>
      <c r="T1148" s="195"/>
      <c r="U1148" s="195"/>
      <c r="V1148" s="195"/>
      <c r="W1148" s="195"/>
      <c r="X1148" s="195"/>
      <c r="Y1148" s="195" t="s">
        <v>245</v>
      </c>
      <c r="Z1148" s="195">
        <v>0</v>
      </c>
      <c r="AA1148" s="195"/>
      <c r="AB1148" s="316">
        <v>0</v>
      </c>
      <c r="AC1148" s="316">
        <v>0</v>
      </c>
      <c r="AD1148" s="195" t="s">
        <v>1370</v>
      </c>
      <c r="AE1148" s="195"/>
      <c r="AF1148" s="195"/>
      <c r="AG1148" s="195"/>
    </row>
    <row r="1149" spans="1:33">
      <c r="A1149" s="195" t="s">
        <v>901</v>
      </c>
      <c r="B1149" s="195"/>
      <c r="C1149" s="195"/>
      <c r="D1149" s="195" t="s">
        <v>1326</v>
      </c>
      <c r="E1149" s="195"/>
      <c r="F1149" s="195"/>
      <c r="G1149" s="195"/>
      <c r="H1149" s="195"/>
      <c r="I1149" s="195"/>
      <c r="J1149" s="195"/>
      <c r="K1149" s="195"/>
      <c r="L1149" s="195"/>
      <c r="M1149" s="195"/>
      <c r="N1149" s="195"/>
      <c r="O1149" s="195"/>
      <c r="P1149" s="195"/>
      <c r="Q1149" s="316"/>
      <c r="R1149" s="195"/>
      <c r="S1149" s="316"/>
      <c r="T1149" s="195"/>
      <c r="U1149" s="195"/>
      <c r="V1149" s="195"/>
      <c r="W1149" s="195"/>
      <c r="X1149" s="195"/>
      <c r="Y1149" s="195"/>
      <c r="Z1149" s="195">
        <v>0</v>
      </c>
      <c r="AA1149" s="195"/>
      <c r="AB1149" s="316">
        <v>0</v>
      </c>
      <c r="AC1149" s="316">
        <v>0</v>
      </c>
      <c r="AD1149" s="195" t="s">
        <v>1371</v>
      </c>
      <c r="AE1149" s="195"/>
      <c r="AF1149" s="195"/>
      <c r="AG1149" s="195"/>
    </row>
    <row r="1150" spans="1:33">
      <c r="A1150" s="195" t="s">
        <v>901</v>
      </c>
      <c r="B1150" s="195"/>
      <c r="C1150" s="195"/>
      <c r="D1150" s="195" t="s">
        <v>1326</v>
      </c>
      <c r="E1150" s="195"/>
      <c r="F1150" s="195"/>
      <c r="G1150" s="195"/>
      <c r="H1150" s="195"/>
      <c r="I1150" s="195"/>
      <c r="J1150" s="195"/>
      <c r="K1150" s="195"/>
      <c r="L1150" s="195"/>
      <c r="M1150" s="195"/>
      <c r="N1150" s="195"/>
      <c r="O1150" s="195"/>
      <c r="P1150" s="195"/>
      <c r="Q1150" s="316"/>
      <c r="R1150" s="195"/>
      <c r="S1150" s="316"/>
      <c r="T1150" s="195"/>
      <c r="U1150" s="195"/>
      <c r="V1150" s="195"/>
      <c r="W1150" s="195"/>
      <c r="X1150" s="195"/>
      <c r="Y1150" s="195" t="s">
        <v>1372</v>
      </c>
      <c r="Z1150" s="195">
        <v>0</v>
      </c>
      <c r="AA1150" s="195"/>
      <c r="AB1150" s="316">
        <v>0</v>
      </c>
      <c r="AC1150" s="316">
        <v>0</v>
      </c>
      <c r="AD1150" s="195" t="s">
        <v>1373</v>
      </c>
      <c r="AE1150" s="195"/>
      <c r="AF1150" s="195"/>
      <c r="AG1150" s="195"/>
    </row>
    <row r="1151" spans="1:33">
      <c r="A1151" s="195" t="s">
        <v>901</v>
      </c>
      <c r="B1151" s="195"/>
      <c r="C1151" s="195"/>
      <c r="D1151" s="195" t="s">
        <v>1326</v>
      </c>
      <c r="E1151" s="195"/>
      <c r="F1151" s="195"/>
      <c r="G1151" s="195"/>
      <c r="H1151" s="195"/>
      <c r="I1151" s="195"/>
      <c r="J1151" s="195"/>
      <c r="K1151" s="195"/>
      <c r="L1151" s="195"/>
      <c r="M1151" s="195"/>
      <c r="N1151" s="195"/>
      <c r="O1151" s="195"/>
      <c r="P1151" s="195"/>
      <c r="Q1151" s="316"/>
      <c r="R1151" s="195"/>
      <c r="S1151" s="316"/>
      <c r="T1151" s="195"/>
      <c r="U1151" s="195"/>
      <c r="V1151" s="195"/>
      <c r="W1151" s="195"/>
      <c r="X1151" s="195"/>
      <c r="Y1151" s="195"/>
      <c r="Z1151" s="195">
        <v>0</v>
      </c>
      <c r="AA1151" s="195"/>
      <c r="AB1151" s="316">
        <v>0</v>
      </c>
      <c r="AC1151" s="316">
        <v>0</v>
      </c>
      <c r="AD1151" s="195" t="s">
        <v>1374</v>
      </c>
      <c r="AE1151" s="195"/>
      <c r="AF1151" s="195"/>
      <c r="AG1151" s="195"/>
    </row>
    <row r="1152" spans="1:33">
      <c r="A1152" s="195" t="s">
        <v>901</v>
      </c>
      <c r="B1152" s="195"/>
      <c r="C1152" s="195"/>
      <c r="D1152" s="195" t="s">
        <v>1326</v>
      </c>
      <c r="E1152" s="195"/>
      <c r="F1152" s="195"/>
      <c r="G1152" s="195"/>
      <c r="H1152" s="195"/>
      <c r="I1152" s="195"/>
      <c r="J1152" s="195"/>
      <c r="K1152" s="195"/>
      <c r="L1152" s="195"/>
      <c r="M1152" s="195"/>
      <c r="N1152" s="195"/>
      <c r="O1152" s="195"/>
      <c r="P1152" s="195"/>
      <c r="Q1152" s="316"/>
      <c r="R1152" s="195"/>
      <c r="S1152" s="316"/>
      <c r="T1152" s="195"/>
      <c r="U1152" s="195"/>
      <c r="V1152" s="195"/>
      <c r="W1152" s="195"/>
      <c r="X1152" s="195"/>
      <c r="Y1152" s="195" t="s">
        <v>1375</v>
      </c>
      <c r="Z1152" s="195">
        <v>0</v>
      </c>
      <c r="AA1152" s="195"/>
      <c r="AB1152" s="316">
        <v>0</v>
      </c>
      <c r="AC1152" s="316">
        <v>0</v>
      </c>
      <c r="AD1152" s="195" t="s">
        <v>1376</v>
      </c>
      <c r="AE1152" s="195"/>
      <c r="AF1152" s="195"/>
      <c r="AG1152" s="195"/>
    </row>
    <row r="1153" spans="1:33">
      <c r="A1153" s="195" t="s">
        <v>901</v>
      </c>
      <c r="B1153" s="195"/>
      <c r="C1153" s="195"/>
      <c r="D1153" s="195" t="s">
        <v>1326</v>
      </c>
      <c r="E1153" s="195"/>
      <c r="F1153" s="195"/>
      <c r="G1153" s="195"/>
      <c r="H1153" s="195"/>
      <c r="I1153" s="195"/>
      <c r="J1153" s="195"/>
      <c r="K1153" s="195"/>
      <c r="L1153" s="195"/>
      <c r="M1153" s="195"/>
      <c r="N1153" s="195"/>
      <c r="O1153" s="195"/>
      <c r="P1153" s="195"/>
      <c r="Q1153" s="316"/>
      <c r="R1153" s="195"/>
      <c r="S1153" s="316"/>
      <c r="T1153" s="195"/>
      <c r="U1153" s="195"/>
      <c r="V1153" s="195"/>
      <c r="W1153" s="195"/>
      <c r="X1153" s="195"/>
      <c r="Y1153" s="195" t="s">
        <v>1377</v>
      </c>
      <c r="Z1153" s="195">
        <v>0</v>
      </c>
      <c r="AA1153" s="195"/>
      <c r="AB1153" s="316">
        <v>0</v>
      </c>
      <c r="AC1153" s="316">
        <v>0</v>
      </c>
      <c r="AD1153" s="195" t="s">
        <v>1378</v>
      </c>
      <c r="AE1153" s="195"/>
      <c r="AF1153" s="195"/>
      <c r="AG1153" s="195"/>
    </row>
    <row r="1154" spans="1:33">
      <c r="A1154" s="195" t="s">
        <v>901</v>
      </c>
      <c r="B1154" s="195"/>
      <c r="C1154" s="195"/>
      <c r="D1154" s="195" t="s">
        <v>1326</v>
      </c>
      <c r="E1154" s="195"/>
      <c r="F1154" s="195"/>
      <c r="G1154" s="195"/>
      <c r="H1154" s="195"/>
      <c r="I1154" s="195"/>
      <c r="J1154" s="195"/>
      <c r="K1154" s="195"/>
      <c r="L1154" s="195"/>
      <c r="M1154" s="195"/>
      <c r="N1154" s="195"/>
      <c r="O1154" s="195"/>
      <c r="P1154" s="195"/>
      <c r="Q1154" s="316"/>
      <c r="R1154" s="195"/>
      <c r="S1154" s="316"/>
      <c r="T1154" s="195"/>
      <c r="U1154" s="195"/>
      <c r="V1154" s="195"/>
      <c r="W1154" s="195"/>
      <c r="X1154" s="195"/>
      <c r="Y1154" s="195" t="s">
        <v>1379</v>
      </c>
      <c r="Z1154" s="195">
        <v>0</v>
      </c>
      <c r="AA1154" s="195"/>
      <c r="AB1154" s="316">
        <v>0</v>
      </c>
      <c r="AC1154" s="316">
        <v>0</v>
      </c>
      <c r="AD1154" s="195" t="s">
        <v>1380</v>
      </c>
      <c r="AE1154" s="195"/>
      <c r="AF1154" s="195"/>
      <c r="AG1154" s="195"/>
    </row>
    <row r="1155" spans="1:33">
      <c r="A1155" s="195" t="s">
        <v>901</v>
      </c>
      <c r="B1155" s="195"/>
      <c r="C1155" s="195"/>
      <c r="D1155" s="195" t="s">
        <v>1326</v>
      </c>
      <c r="E1155" s="195"/>
      <c r="F1155" s="195"/>
      <c r="G1155" s="195"/>
      <c r="H1155" s="195"/>
      <c r="I1155" s="195">
        <v>9999999</v>
      </c>
      <c r="J1155" s="195"/>
      <c r="K1155" s="195"/>
      <c r="L1155" s="195"/>
      <c r="M1155" s="195"/>
      <c r="N1155" s="195"/>
      <c r="O1155" s="195"/>
      <c r="P1155" s="195"/>
      <c r="Q1155" s="316"/>
      <c r="R1155" s="195"/>
      <c r="S1155" s="316"/>
      <c r="T1155" s="195"/>
      <c r="U1155" s="195"/>
      <c r="V1155" s="195"/>
      <c r="W1155" s="195"/>
      <c r="X1155" s="195"/>
      <c r="Y1155" s="195" t="s">
        <v>1381</v>
      </c>
      <c r="Z1155" s="195">
        <v>0</v>
      </c>
      <c r="AA1155" s="195"/>
      <c r="AB1155" s="316">
        <v>0</v>
      </c>
      <c r="AC1155" s="316">
        <v>0</v>
      </c>
      <c r="AD1155" s="195" t="s">
        <v>1382</v>
      </c>
      <c r="AE1155" s="195"/>
      <c r="AF1155" s="195"/>
      <c r="AG1155" s="195"/>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9" sqref="D19"/>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43"/>
  <sheetViews>
    <sheetView workbookViewId="0">
      <selection sqref="A1:F44"/>
    </sheetView>
  </sheetViews>
  <sheetFormatPr defaultRowHeight="15"/>
  <cols>
    <col min="1" max="1" width="8.140625" customWidth="1"/>
    <col min="2" max="2" width="16.42578125" customWidth="1"/>
    <col min="3" max="3" width="75" customWidth="1"/>
    <col min="4" max="4" width="11.5703125" customWidth="1"/>
    <col min="5" max="5" width="13.140625" customWidth="1"/>
    <col min="6" max="6" width="15.28515625" customWidth="1"/>
    <col min="7" max="7" width="3.7109375" customWidth="1"/>
  </cols>
  <sheetData>
    <row r="1" spans="1:6" ht="15.75">
      <c r="A1" s="279"/>
      <c r="B1" s="280"/>
      <c r="C1" s="1"/>
      <c r="D1" s="3"/>
      <c r="E1" s="3"/>
      <c r="F1" s="278" t="s">
        <v>713</v>
      </c>
    </row>
    <row r="2" spans="1:6" ht="20.25">
      <c r="A2" s="898" t="s">
        <v>714</v>
      </c>
      <c r="B2" s="898"/>
      <c r="C2" s="898"/>
      <c r="D2" s="898"/>
      <c r="E2" s="898"/>
      <c r="F2" s="898"/>
    </row>
    <row r="3" spans="1:6">
      <c r="A3" s="279"/>
      <c r="B3" s="280"/>
      <c r="C3" s="1"/>
      <c r="D3" s="3"/>
      <c r="E3" s="3"/>
      <c r="F3" s="3"/>
    </row>
    <row r="4" spans="1:6">
      <c r="A4" s="279"/>
      <c r="B4" s="280"/>
      <c r="C4" s="1"/>
      <c r="D4" s="3"/>
      <c r="E4" s="3"/>
      <c r="F4" s="3"/>
    </row>
    <row r="5" spans="1:6">
      <c r="A5" s="281" t="s">
        <v>715</v>
      </c>
      <c r="B5" s="281" t="s">
        <v>716</v>
      </c>
      <c r="C5" s="281" t="s">
        <v>717</v>
      </c>
      <c r="D5" s="281" t="s">
        <v>718</v>
      </c>
      <c r="E5" s="281" t="s">
        <v>719</v>
      </c>
      <c r="F5" s="281" t="s">
        <v>720</v>
      </c>
    </row>
    <row r="6" spans="1:6">
      <c r="A6" s="466">
        <v>1</v>
      </c>
      <c r="B6" s="282" t="s">
        <v>542</v>
      </c>
      <c r="C6" s="283" t="s">
        <v>783</v>
      </c>
      <c r="D6" s="339"/>
      <c r="E6" s="339" t="s">
        <v>719</v>
      </c>
      <c r="F6" s="282"/>
    </row>
    <row r="7" spans="1:6">
      <c r="A7" s="466">
        <v>2</v>
      </c>
      <c r="B7" s="282" t="s">
        <v>560</v>
      </c>
      <c r="C7" s="283" t="s">
        <v>784</v>
      </c>
      <c r="D7" s="339"/>
      <c r="E7" s="339" t="s">
        <v>719</v>
      </c>
      <c r="F7" s="282"/>
    </row>
    <row r="8" spans="1:6" ht="30">
      <c r="A8" s="466">
        <v>3</v>
      </c>
      <c r="B8" s="282" t="s">
        <v>562</v>
      </c>
      <c r="C8" s="283" t="s">
        <v>413</v>
      </c>
      <c r="D8" s="339"/>
      <c r="E8" s="339" t="s">
        <v>719</v>
      </c>
      <c r="F8" s="282"/>
    </row>
    <row r="9" spans="1:6" ht="30">
      <c r="A9" s="466">
        <v>4</v>
      </c>
      <c r="B9" s="282" t="s">
        <v>561</v>
      </c>
      <c r="C9" s="283" t="s">
        <v>420</v>
      </c>
      <c r="D9" s="339"/>
      <c r="E9" s="339" t="s">
        <v>719</v>
      </c>
      <c r="F9" s="282"/>
    </row>
    <row r="10" spans="1:6">
      <c r="A10" s="466">
        <v>5</v>
      </c>
      <c r="B10" s="282" t="s">
        <v>563</v>
      </c>
      <c r="C10" s="283" t="s">
        <v>785</v>
      </c>
      <c r="D10" s="339" t="s">
        <v>718</v>
      </c>
      <c r="E10" s="339"/>
      <c r="F10" s="282"/>
    </row>
    <row r="11" spans="1:6" ht="30">
      <c r="A11" s="466">
        <v>6</v>
      </c>
      <c r="B11" s="282" t="s">
        <v>564</v>
      </c>
      <c r="C11" s="283" t="s">
        <v>786</v>
      </c>
      <c r="D11" s="339"/>
      <c r="E11" s="339" t="s">
        <v>719</v>
      </c>
      <c r="F11" s="282"/>
    </row>
    <row r="12" spans="1:6" ht="60">
      <c r="A12" s="466">
        <v>7</v>
      </c>
      <c r="B12" s="282" t="s">
        <v>565</v>
      </c>
      <c r="C12" s="283" t="s">
        <v>777</v>
      </c>
      <c r="D12" s="339"/>
      <c r="E12" s="339" t="s">
        <v>719</v>
      </c>
      <c r="F12" s="282"/>
    </row>
    <row r="13" spans="1:6" ht="45">
      <c r="A13" s="466">
        <v>8</v>
      </c>
      <c r="B13" s="282" t="s">
        <v>566</v>
      </c>
      <c r="C13" s="283" t="s">
        <v>721</v>
      </c>
      <c r="D13" s="339"/>
      <c r="E13" s="339" t="s">
        <v>719</v>
      </c>
      <c r="F13" s="282"/>
    </row>
    <row r="14" spans="1:6" ht="60">
      <c r="A14" s="466">
        <v>9</v>
      </c>
      <c r="B14" s="282" t="s">
        <v>567</v>
      </c>
      <c r="C14" s="283" t="s">
        <v>778</v>
      </c>
      <c r="D14" s="339"/>
      <c r="E14" s="339" t="s">
        <v>719</v>
      </c>
      <c r="F14" s="282"/>
    </row>
    <row r="15" spans="1:6" ht="45">
      <c r="A15" s="466">
        <v>10</v>
      </c>
      <c r="B15" s="282" t="s">
        <v>568</v>
      </c>
      <c r="C15" s="283" t="s">
        <v>722</v>
      </c>
      <c r="D15" s="339"/>
      <c r="E15" s="339" t="s">
        <v>719</v>
      </c>
      <c r="F15" s="282"/>
    </row>
    <row r="16" spans="1:6">
      <c r="A16" s="466">
        <v>11</v>
      </c>
      <c r="B16" s="282" t="s">
        <v>569</v>
      </c>
      <c r="C16" s="284" t="s">
        <v>336</v>
      </c>
      <c r="D16" s="339" t="s">
        <v>718</v>
      </c>
      <c r="E16" s="339"/>
      <c r="F16" s="282"/>
    </row>
    <row r="17" spans="1:6">
      <c r="A17" s="466">
        <v>12</v>
      </c>
      <c r="B17" s="282" t="s">
        <v>570</v>
      </c>
      <c r="C17" s="283" t="s">
        <v>290</v>
      </c>
      <c r="D17" s="339" t="s">
        <v>718</v>
      </c>
      <c r="E17" s="339"/>
      <c r="F17" s="282"/>
    </row>
    <row r="18" spans="1:6">
      <c r="A18" s="466">
        <v>13</v>
      </c>
      <c r="B18" s="282" t="s">
        <v>584</v>
      </c>
      <c r="C18" s="284" t="s">
        <v>787</v>
      </c>
      <c r="D18" s="339" t="s">
        <v>718</v>
      </c>
      <c r="E18" s="339"/>
      <c r="F18" s="282"/>
    </row>
    <row r="19" spans="1:6">
      <c r="A19" s="466">
        <v>14</v>
      </c>
      <c r="B19" s="282" t="s">
        <v>723</v>
      </c>
      <c r="C19" s="284" t="s">
        <v>724</v>
      </c>
      <c r="D19" s="339" t="s">
        <v>718</v>
      </c>
      <c r="E19" s="339"/>
      <c r="F19" s="282"/>
    </row>
    <row r="20" spans="1:6" ht="30">
      <c r="A20" s="466">
        <v>15</v>
      </c>
      <c r="B20" s="282" t="s">
        <v>725</v>
      </c>
      <c r="C20" s="284" t="s">
        <v>421</v>
      </c>
      <c r="D20" s="339" t="s">
        <v>718</v>
      </c>
      <c r="E20" s="339"/>
      <c r="F20" s="282"/>
    </row>
    <row r="21" spans="1:6">
      <c r="A21" s="466">
        <v>16</v>
      </c>
      <c r="B21" s="282" t="s">
        <v>726</v>
      </c>
      <c r="C21" s="284" t="s">
        <v>727</v>
      </c>
      <c r="D21" s="339" t="s">
        <v>718</v>
      </c>
      <c r="E21" s="339"/>
      <c r="F21" s="282"/>
    </row>
    <row r="22" spans="1:6">
      <c r="A22" s="466">
        <v>17</v>
      </c>
      <c r="B22" s="282" t="s">
        <v>539</v>
      </c>
      <c r="C22" s="284" t="s">
        <v>788</v>
      </c>
      <c r="D22" s="339" t="s">
        <v>718</v>
      </c>
      <c r="E22" s="339"/>
      <c r="F22" s="282"/>
    </row>
    <row r="23" spans="1:6">
      <c r="A23" s="466">
        <v>18</v>
      </c>
      <c r="B23" s="282" t="s">
        <v>540</v>
      </c>
      <c r="C23" s="284" t="s">
        <v>789</v>
      </c>
      <c r="D23" s="339" t="s">
        <v>718</v>
      </c>
      <c r="E23" s="339"/>
      <c r="F23" s="282"/>
    </row>
    <row r="24" spans="1:6">
      <c r="A24" s="466">
        <v>19</v>
      </c>
      <c r="B24" s="282" t="s">
        <v>538</v>
      </c>
      <c r="C24" s="284" t="s">
        <v>790</v>
      </c>
      <c r="D24" s="339" t="s">
        <v>718</v>
      </c>
      <c r="E24" s="339"/>
      <c r="F24" s="282"/>
    </row>
    <row r="25" spans="1:6">
      <c r="A25" s="466">
        <v>20</v>
      </c>
      <c r="B25" s="282" t="s">
        <v>537</v>
      </c>
      <c r="C25" s="284" t="s">
        <v>791</v>
      </c>
      <c r="D25" s="339" t="s">
        <v>718</v>
      </c>
      <c r="E25" s="339"/>
      <c r="F25" s="282"/>
    </row>
    <row r="26" spans="1:6">
      <c r="A26" s="466">
        <v>21</v>
      </c>
      <c r="B26" s="282" t="s">
        <v>728</v>
      </c>
      <c r="C26" s="282" t="s">
        <v>729</v>
      </c>
      <c r="D26" s="339" t="s">
        <v>718</v>
      </c>
      <c r="E26" s="339"/>
      <c r="F26" s="282"/>
    </row>
    <row r="27" spans="1:6">
      <c r="A27" s="466">
        <v>22</v>
      </c>
      <c r="B27" s="282" t="s">
        <v>730</v>
      </c>
      <c r="C27" s="282" t="s">
        <v>731</v>
      </c>
      <c r="D27" s="339" t="s">
        <v>718</v>
      </c>
      <c r="E27" s="339"/>
      <c r="F27" s="282"/>
    </row>
    <row r="28" spans="1:6">
      <c r="A28" s="466">
        <v>23</v>
      </c>
      <c r="B28" s="282" t="s">
        <v>732</v>
      </c>
      <c r="C28" s="282" t="s">
        <v>733</v>
      </c>
      <c r="D28" s="339" t="s">
        <v>718</v>
      </c>
      <c r="E28" s="339"/>
      <c r="F28" s="282"/>
    </row>
    <row r="29" spans="1:6">
      <c r="A29" s="466">
        <v>24</v>
      </c>
      <c r="B29" s="285" t="s">
        <v>734</v>
      </c>
      <c r="C29" s="284" t="s">
        <v>735</v>
      </c>
      <c r="D29" s="339"/>
      <c r="E29" s="339" t="s">
        <v>719</v>
      </c>
      <c r="F29" s="282"/>
    </row>
    <row r="30" spans="1:6" ht="45">
      <c r="A30" s="466">
        <v>25</v>
      </c>
      <c r="B30" s="285" t="s">
        <v>736</v>
      </c>
      <c r="C30" s="283" t="s">
        <v>737</v>
      </c>
      <c r="D30" s="339"/>
      <c r="E30" s="339" t="s">
        <v>719</v>
      </c>
      <c r="F30" s="282"/>
    </row>
    <row r="31" spans="1:6" ht="30">
      <c r="A31" s="466">
        <v>26</v>
      </c>
      <c r="B31" s="285" t="s">
        <v>738</v>
      </c>
      <c r="C31" s="284" t="s">
        <v>739</v>
      </c>
      <c r="D31" s="339"/>
      <c r="E31" s="339" t="s">
        <v>719</v>
      </c>
      <c r="F31" s="282"/>
    </row>
    <row r="32" spans="1:6">
      <c r="A32" s="466">
        <v>27</v>
      </c>
      <c r="B32" s="285" t="s">
        <v>740</v>
      </c>
      <c r="C32" s="284" t="s">
        <v>212</v>
      </c>
      <c r="D32" s="339"/>
      <c r="E32" s="339" t="s">
        <v>719</v>
      </c>
      <c r="F32" s="282"/>
    </row>
    <row r="33" spans="1:6">
      <c r="A33" s="466">
        <v>28</v>
      </c>
      <c r="B33" s="285" t="s">
        <v>741</v>
      </c>
      <c r="C33" s="284" t="s">
        <v>203</v>
      </c>
      <c r="D33" s="339"/>
      <c r="E33" s="339" t="s">
        <v>719</v>
      </c>
      <c r="F33" s="282"/>
    </row>
    <row r="34" spans="1:6">
      <c r="A34" s="466">
        <v>29</v>
      </c>
      <c r="B34" s="285" t="s">
        <v>742</v>
      </c>
      <c r="C34" s="284" t="s">
        <v>792</v>
      </c>
      <c r="D34" s="339"/>
      <c r="E34" s="339" t="s">
        <v>719</v>
      </c>
      <c r="F34" s="282"/>
    </row>
    <row r="35" spans="1:6">
      <c r="A35" s="466">
        <v>30</v>
      </c>
      <c r="B35" s="285" t="s">
        <v>743</v>
      </c>
      <c r="C35" s="284" t="s">
        <v>793</v>
      </c>
      <c r="D35" s="339" t="s">
        <v>718</v>
      </c>
      <c r="E35" s="339"/>
      <c r="F35" s="282"/>
    </row>
    <row r="36" spans="1:6">
      <c r="A36" s="466">
        <v>31</v>
      </c>
      <c r="B36" s="285" t="s">
        <v>744</v>
      </c>
      <c r="C36" s="284" t="s">
        <v>794</v>
      </c>
      <c r="D36" s="339"/>
      <c r="E36" s="339" t="s">
        <v>719</v>
      </c>
      <c r="F36" s="282"/>
    </row>
    <row r="37" spans="1:6" ht="20.25">
      <c r="A37" s="466">
        <v>32</v>
      </c>
      <c r="B37" s="282" t="s">
        <v>745</v>
      </c>
      <c r="C37" s="284" t="s">
        <v>776</v>
      </c>
      <c r="D37" s="339" t="s">
        <v>718</v>
      </c>
      <c r="E37" s="339"/>
      <c r="F37" s="286"/>
    </row>
    <row r="38" spans="1:6" ht="18.75">
      <c r="A38" s="279"/>
      <c r="B38" s="280"/>
      <c r="C38" s="287"/>
      <c r="D38" s="288"/>
      <c r="E38" s="288"/>
      <c r="F38" s="288"/>
    </row>
    <row r="39" spans="1:6" ht="18.75">
      <c r="A39" s="279"/>
      <c r="B39" s="280"/>
      <c r="C39" s="287"/>
      <c r="D39" s="288"/>
      <c r="E39" s="288"/>
      <c r="F39" s="288"/>
    </row>
    <row r="40" spans="1:6" ht="18.75">
      <c r="A40" s="279"/>
      <c r="B40" s="280"/>
      <c r="C40" s="287"/>
      <c r="D40" s="288"/>
      <c r="E40" s="288"/>
      <c r="F40" s="288"/>
    </row>
    <row r="41" spans="1:6">
      <c r="A41" s="279"/>
      <c r="B41" s="280"/>
      <c r="C41" s="1"/>
      <c r="D41" s="3" t="s">
        <v>746</v>
      </c>
      <c r="E41" s="3"/>
      <c r="F41" s="3"/>
    </row>
    <row r="42" spans="1:6" ht="15.75">
      <c r="A42" s="279"/>
      <c r="B42" s="280" t="s">
        <v>33</v>
      </c>
      <c r="C42" s="1"/>
      <c r="D42" s="155" t="s">
        <v>360</v>
      </c>
      <c r="E42" s="3"/>
      <c r="F42" s="3"/>
    </row>
    <row r="43" spans="1:6">
      <c r="A43" s="279"/>
      <c r="B43" s="280" t="s">
        <v>33</v>
      </c>
      <c r="C43" s="1"/>
      <c r="D43" s="3" t="s">
        <v>747</v>
      </c>
      <c r="E43" s="3"/>
      <c r="F43" s="3"/>
    </row>
  </sheetData>
  <mergeCells count="1">
    <mergeCell ref="A2:F2"/>
  </mergeCells>
  <printOptions horizontalCentered="1"/>
  <pageMargins left="0.5" right="0.2" top="0.75" bottom="0.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59"/>
  <sheetViews>
    <sheetView workbookViewId="0">
      <selection sqref="A1:B1"/>
    </sheetView>
  </sheetViews>
  <sheetFormatPr defaultRowHeight="20.25"/>
  <cols>
    <col min="1" max="1" width="9.140625" style="11"/>
    <col min="2" max="2" width="93.5703125" customWidth="1"/>
  </cols>
  <sheetData>
    <row r="1" spans="1:2" ht="27" customHeight="1">
      <c r="A1" s="899" t="s">
        <v>401</v>
      </c>
      <c r="B1" s="899"/>
    </row>
    <row r="2" spans="1:2" ht="18" customHeight="1">
      <c r="B2" s="158"/>
    </row>
    <row r="3" spans="1:2" ht="18" customHeight="1">
      <c r="A3" s="11" t="s">
        <v>385</v>
      </c>
      <c r="B3" s="161" t="s">
        <v>388</v>
      </c>
    </row>
    <row r="4" spans="1:2" ht="12" customHeight="1">
      <c r="B4" s="159"/>
    </row>
    <row r="5" spans="1:2" ht="9.75" customHeight="1">
      <c r="B5" s="159"/>
    </row>
    <row r="6" spans="1:2" ht="40.5">
      <c r="B6" s="159" t="s">
        <v>795</v>
      </c>
    </row>
    <row r="7" spans="1:2" ht="18" customHeight="1">
      <c r="B7" s="159"/>
    </row>
    <row r="8" spans="1:2">
      <c r="A8" s="11" t="s">
        <v>386</v>
      </c>
      <c r="B8" s="161" t="s">
        <v>398</v>
      </c>
    </row>
    <row r="9" spans="1:2" ht="15.75" customHeight="1">
      <c r="B9" s="159"/>
    </row>
    <row r="10" spans="1:2" ht="16.5" customHeight="1">
      <c r="B10" s="159"/>
    </row>
    <row r="11" spans="1:2" ht="60.75">
      <c r="B11" s="159" t="s">
        <v>400</v>
      </c>
    </row>
    <row r="12" spans="1:2" ht="16.5" customHeight="1">
      <c r="B12" s="159"/>
    </row>
    <row r="13" spans="1:2" ht="40.5">
      <c r="B13" s="159" t="s">
        <v>399</v>
      </c>
    </row>
    <row r="14" spans="1:2">
      <c r="B14" s="159"/>
    </row>
    <row r="15" spans="1:2" ht="21" customHeight="1">
      <c r="A15" s="11" t="s">
        <v>396</v>
      </c>
      <c r="B15" s="161" t="s">
        <v>393</v>
      </c>
    </row>
    <row r="16" spans="1:2" ht="21" customHeight="1"/>
    <row r="17" spans="1:2" ht="40.5">
      <c r="B17" s="159" t="s">
        <v>404</v>
      </c>
    </row>
    <row r="18" spans="1:2" ht="21" customHeight="1">
      <c r="B18" s="159"/>
    </row>
    <row r="19" spans="1:2" ht="18" customHeight="1">
      <c r="A19" s="11" t="s">
        <v>397</v>
      </c>
      <c r="B19" s="160" t="s">
        <v>391</v>
      </c>
    </row>
    <row r="20" spans="1:2" ht="18" customHeight="1">
      <c r="B20" s="159"/>
    </row>
    <row r="21" spans="1:2" ht="60.75">
      <c r="B21" s="159" t="s">
        <v>394</v>
      </c>
    </row>
    <row r="22" spans="1:2" ht="24" customHeight="1">
      <c r="B22" s="159"/>
    </row>
    <row r="23" spans="1:2" ht="40.5">
      <c r="B23" s="159" t="s">
        <v>384</v>
      </c>
    </row>
    <row r="24" spans="1:2">
      <c r="B24" s="159"/>
    </row>
    <row r="25" spans="1:2" ht="18" customHeight="1">
      <c r="A25" s="11" t="s">
        <v>387</v>
      </c>
      <c r="B25" s="161" t="s">
        <v>390</v>
      </c>
    </row>
    <row r="26" spans="1:2" ht="18" customHeight="1">
      <c r="B26" s="159"/>
    </row>
    <row r="27" spans="1:2" ht="18" customHeight="1">
      <c r="B27" s="159" t="s">
        <v>395</v>
      </c>
    </row>
    <row r="28" spans="1:2" ht="18" customHeight="1">
      <c r="B28" s="159"/>
    </row>
    <row r="29" spans="1:2" ht="18.75" customHeight="1">
      <c r="A29" s="11" t="s">
        <v>392</v>
      </c>
      <c r="B29" s="161" t="s">
        <v>389</v>
      </c>
    </row>
    <row r="30" spans="1:2" ht="19.5" customHeight="1">
      <c r="B30" s="159"/>
    </row>
    <row r="31" spans="1:2" ht="45.75" customHeight="1">
      <c r="B31" s="159" t="s">
        <v>796</v>
      </c>
    </row>
    <row r="32" spans="1:2" ht="18" customHeight="1">
      <c r="B32" s="159"/>
    </row>
    <row r="33" ht="21" customHeight="1"/>
    <row r="34" ht="24.75" customHeight="1"/>
    <row r="35" ht="24" customHeight="1"/>
    <row r="57" ht="14.25" customHeight="1"/>
    <row r="58" ht="16.5" customHeight="1"/>
    <row r="59" ht="17.25" customHeight="1"/>
  </sheetData>
  <mergeCells count="1">
    <mergeCell ref="A1:B1"/>
  </mergeCells>
  <printOptions horizontalCentered="1"/>
  <pageMargins left="0.74803149606299213" right="0.23622047244094491" top="0.51181102362204722" bottom="0.23622047244094491" header="0.31496062992125984" footer="0.31496062992125984"/>
  <pageSetup paperSize="9" scale="78" firstPageNumber="3" orientation="portrait"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52"/>
  <sheetViews>
    <sheetView topLeftCell="C1" zoomScale="60" zoomScaleNormal="60" workbookViewId="0">
      <selection activeCell="P2" sqref="P2:P22"/>
    </sheetView>
  </sheetViews>
  <sheetFormatPr defaultRowHeight="15"/>
  <cols>
    <col min="1" max="1" width="16.28515625" style="212" customWidth="1"/>
    <col min="2" max="2" width="67.7109375" style="212" customWidth="1"/>
    <col min="3" max="3" width="7.28515625" style="212" customWidth="1"/>
    <col min="4" max="4" width="14" style="212" customWidth="1"/>
    <col min="5" max="5" width="13.85546875" style="212" customWidth="1"/>
    <col min="6" max="6" width="13.28515625" style="212" customWidth="1"/>
    <col min="7" max="7" width="19.140625" style="212" customWidth="1"/>
    <col min="8" max="8" width="16.85546875" style="212" customWidth="1"/>
    <col min="9" max="9" width="10.85546875" style="212" customWidth="1"/>
    <col min="10" max="10" width="12.5703125" style="212" customWidth="1"/>
    <col min="11" max="11" width="10.42578125" style="212" customWidth="1"/>
    <col min="12" max="12" width="15.28515625" style="212" customWidth="1"/>
    <col min="13" max="13" width="16.42578125" style="212" customWidth="1"/>
    <col min="14" max="14" width="5.28515625" style="212" customWidth="1"/>
    <col min="15" max="15" width="16" style="212" customWidth="1"/>
    <col min="16" max="16" width="89.85546875" style="206" customWidth="1"/>
    <col min="17" max="33" width="9.140625" style="212"/>
    <col min="34" max="16384" width="9.140625" style="206"/>
  </cols>
  <sheetData>
    <row r="1" spans="1:16" ht="20.25" customHeight="1">
      <c r="M1" s="358" t="s">
        <v>542</v>
      </c>
    </row>
    <row r="2" spans="1:16" ht="30.75" customHeight="1">
      <c r="A2" s="908" t="s">
        <v>783</v>
      </c>
      <c r="B2" s="908"/>
      <c r="C2" s="908"/>
      <c r="D2" s="908"/>
      <c r="E2" s="908"/>
      <c r="F2" s="908"/>
      <c r="G2" s="908"/>
      <c r="H2" s="908"/>
      <c r="I2" s="908"/>
      <c r="J2" s="908"/>
      <c r="K2" s="908"/>
      <c r="L2" s="908"/>
      <c r="M2" s="908"/>
      <c r="P2" s="467"/>
    </row>
    <row r="3" spans="1:16" ht="21.75" customHeight="1">
      <c r="A3" s="319" t="s">
        <v>1397</v>
      </c>
      <c r="B3" s="468"/>
      <c r="C3" s="468"/>
      <c r="D3" s="319"/>
      <c r="E3" s="355"/>
      <c r="F3" s="319"/>
      <c r="G3" s="319" t="s">
        <v>1385</v>
      </c>
      <c r="H3" s="469"/>
      <c r="I3" s="469"/>
      <c r="J3" s="469"/>
      <c r="K3" s="469"/>
      <c r="L3" s="469"/>
      <c r="M3" s="469"/>
      <c r="P3" s="467"/>
    </row>
    <row r="4" spans="1:16" ht="19.5" customHeight="1">
      <c r="A4" s="469"/>
      <c r="B4" s="469"/>
      <c r="C4" s="469"/>
      <c r="D4" s="469"/>
      <c r="E4" s="469"/>
      <c r="F4" s="469"/>
      <c r="G4" s="469"/>
      <c r="H4" s="469"/>
      <c r="I4" s="469"/>
      <c r="J4" s="469"/>
      <c r="K4" s="469"/>
      <c r="L4" s="469"/>
      <c r="M4" s="470" t="s">
        <v>7</v>
      </c>
      <c r="P4" s="467"/>
    </row>
    <row r="5" spans="1:16" ht="25.5" customHeight="1">
      <c r="A5" s="909" t="s">
        <v>71</v>
      </c>
      <c r="B5" s="912" t="s">
        <v>72</v>
      </c>
      <c r="C5" s="471"/>
      <c r="D5" s="915" t="s">
        <v>247</v>
      </c>
      <c r="E5" s="916"/>
      <c r="F5" s="915" t="s">
        <v>248</v>
      </c>
      <c r="G5" s="923"/>
      <c r="H5" s="923"/>
      <c r="I5" s="916"/>
      <c r="J5" s="917" t="s">
        <v>405</v>
      </c>
      <c r="K5" s="918"/>
      <c r="L5" s="919"/>
      <c r="M5" s="472"/>
      <c r="P5" s="473"/>
    </row>
    <row r="6" spans="1:16" ht="15.75" customHeight="1">
      <c r="A6" s="910"/>
      <c r="B6" s="913"/>
      <c r="C6" s="474"/>
      <c r="D6" s="920" t="s">
        <v>41</v>
      </c>
      <c r="E6" s="921"/>
      <c r="F6" s="920" t="s">
        <v>42</v>
      </c>
      <c r="G6" s="922"/>
      <c r="H6" s="922"/>
      <c r="I6" s="475" t="s">
        <v>43</v>
      </c>
      <c r="J6" s="905" t="s">
        <v>44</v>
      </c>
      <c r="K6" s="906"/>
      <c r="L6" s="907"/>
      <c r="M6" s="476" t="s">
        <v>45</v>
      </c>
    </row>
    <row r="7" spans="1:16" ht="78.75" customHeight="1">
      <c r="A7" s="910"/>
      <c r="B7" s="913"/>
      <c r="C7" s="477" t="s">
        <v>0</v>
      </c>
      <c r="D7" s="289" t="s">
        <v>133</v>
      </c>
      <c r="E7" s="289" t="s">
        <v>73</v>
      </c>
      <c r="F7" s="289" t="s">
        <v>443</v>
      </c>
      <c r="G7" s="289" t="s">
        <v>442</v>
      </c>
      <c r="H7" s="478" t="s">
        <v>251</v>
      </c>
      <c r="I7" s="479" t="s">
        <v>249</v>
      </c>
      <c r="J7" s="477" t="s">
        <v>252</v>
      </c>
      <c r="K7" s="289" t="s">
        <v>253</v>
      </c>
      <c r="L7" s="480" t="s">
        <v>112</v>
      </c>
      <c r="M7" s="479" t="s">
        <v>250</v>
      </c>
      <c r="P7" s="406"/>
    </row>
    <row r="8" spans="1:16" ht="31.5" customHeight="1">
      <c r="A8" s="911"/>
      <c r="B8" s="914"/>
      <c r="C8" s="481"/>
      <c r="D8" s="482" t="s">
        <v>254</v>
      </c>
      <c r="E8" s="482" t="s">
        <v>255</v>
      </c>
      <c r="F8" s="482" t="s">
        <v>256</v>
      </c>
      <c r="G8" s="482" t="s">
        <v>257</v>
      </c>
      <c r="H8" s="482" t="s">
        <v>258</v>
      </c>
      <c r="I8" s="476" t="s">
        <v>43</v>
      </c>
      <c r="J8" s="481" t="s">
        <v>259</v>
      </c>
      <c r="K8" s="482" t="s">
        <v>260</v>
      </c>
      <c r="L8" s="482" t="s">
        <v>261</v>
      </c>
      <c r="M8" s="482" t="s">
        <v>262</v>
      </c>
      <c r="P8" s="359"/>
    </row>
    <row r="9" spans="1:16" ht="15" customHeight="1">
      <c r="A9" s="483" t="s">
        <v>33</v>
      </c>
      <c r="B9" s="484" t="s">
        <v>33</v>
      </c>
      <c r="C9" s="485"/>
      <c r="D9" s="486" t="s">
        <v>33</v>
      </c>
      <c r="E9" s="486"/>
      <c r="F9" s="487"/>
      <c r="G9" s="487"/>
      <c r="H9" s="487"/>
      <c r="I9" s="488"/>
      <c r="J9" s="486"/>
      <c r="K9" s="487"/>
      <c r="L9" s="487"/>
      <c r="M9" s="487"/>
      <c r="P9" s="359"/>
    </row>
    <row r="10" spans="1:16" ht="15.95" customHeight="1">
      <c r="A10" s="903" t="s">
        <v>762</v>
      </c>
      <c r="B10" s="904"/>
      <c r="C10" s="489" t="s">
        <v>667</v>
      </c>
      <c r="D10" s="487"/>
      <c r="E10" s="487"/>
      <c r="F10" s="487"/>
      <c r="G10" s="487"/>
      <c r="H10" s="487"/>
      <c r="I10" s="488"/>
      <c r="J10" s="487"/>
      <c r="K10" s="487"/>
      <c r="L10" s="487"/>
      <c r="M10" s="487"/>
      <c r="P10" s="490"/>
    </row>
    <row r="11" spans="1:16" ht="15.95" customHeight="1">
      <c r="A11" s="307" t="s">
        <v>445</v>
      </c>
      <c r="B11" s="198" t="s">
        <v>555</v>
      </c>
      <c r="C11" s="198"/>
      <c r="D11" s="491">
        <f>'ZZ-R1R.DBF'!D3</f>
        <v>0</v>
      </c>
      <c r="E11" s="491">
        <f>'ZZ-R1R.DBF'!E3</f>
        <v>0</v>
      </c>
      <c r="F11" s="491">
        <f>'ZZ-R1R.DBF'!F3</f>
        <v>0</v>
      </c>
      <c r="G11" s="491">
        <f>'ZZ-R1R.DBF'!G3</f>
        <v>0</v>
      </c>
      <c r="H11" s="491">
        <f>F11+G11</f>
        <v>0</v>
      </c>
      <c r="I11" s="491">
        <f>'ZZ-R1R.DBF'!I3</f>
        <v>0</v>
      </c>
      <c r="J11" s="491">
        <f>'ZZ-R1R.DBF'!J3</f>
        <v>0</v>
      </c>
      <c r="K11" s="491">
        <f>'ZZ-R1R.DBF'!K3</f>
        <v>0</v>
      </c>
      <c r="L11" s="491">
        <f>J11+K11</f>
        <v>0</v>
      </c>
      <c r="M11" s="491">
        <f>H11+I11-L11</f>
        <v>0</v>
      </c>
      <c r="P11" s="212"/>
    </row>
    <row r="12" spans="1:16" ht="15.95" customHeight="1">
      <c r="A12" s="307" t="s">
        <v>446</v>
      </c>
      <c r="B12" s="198" t="s">
        <v>556</v>
      </c>
      <c r="C12" s="198"/>
      <c r="D12" s="491">
        <f>'ZZ-R1R.DBF'!D4</f>
        <v>0</v>
      </c>
      <c r="E12" s="491">
        <f>'ZZ-R1R.DBF'!E4</f>
        <v>0</v>
      </c>
      <c r="F12" s="491">
        <f>'ZZ-R1R.DBF'!F4</f>
        <v>0</v>
      </c>
      <c r="G12" s="491">
        <f>'ZZ-R1R.DBF'!G4</f>
        <v>0</v>
      </c>
      <c r="H12" s="491">
        <f t="shared" ref="H12:H20" si="0">F12+G12</f>
        <v>0</v>
      </c>
      <c r="I12" s="491">
        <f>'ZZ-R1R.DBF'!I4</f>
        <v>0</v>
      </c>
      <c r="J12" s="491">
        <f>'ZZ-R1R.DBF'!J4</f>
        <v>0</v>
      </c>
      <c r="K12" s="491">
        <f>'ZZ-R1R.DBF'!K4</f>
        <v>0</v>
      </c>
      <c r="L12" s="491">
        <f t="shared" ref="L12:L20" si="1">J12+K12</f>
        <v>0</v>
      </c>
      <c r="M12" s="491">
        <f t="shared" ref="M12:M20" si="2">H12+I12-L12</f>
        <v>0</v>
      </c>
      <c r="P12" s="200"/>
    </row>
    <row r="13" spans="1:16" ht="15.95" customHeight="1">
      <c r="A13" s="307" t="s">
        <v>447</v>
      </c>
      <c r="B13" s="198" t="s">
        <v>436</v>
      </c>
      <c r="C13" s="198"/>
      <c r="D13" s="491">
        <f>'ZZ-R1R.DBF'!D5</f>
        <v>0</v>
      </c>
      <c r="E13" s="491">
        <f>'ZZ-R1R.DBF'!E5</f>
        <v>0</v>
      </c>
      <c r="F13" s="491">
        <f>'ZZ-R1R.DBF'!F5</f>
        <v>0</v>
      </c>
      <c r="G13" s="491">
        <f>'ZZ-R1R.DBF'!G5</f>
        <v>0</v>
      </c>
      <c r="H13" s="491">
        <f t="shared" si="0"/>
        <v>0</v>
      </c>
      <c r="I13" s="491">
        <f>'ZZ-R1R.DBF'!I5</f>
        <v>0</v>
      </c>
      <c r="J13" s="491">
        <f>'ZZ-R1R.DBF'!J5</f>
        <v>0</v>
      </c>
      <c r="K13" s="491">
        <f>'ZZ-R1R.DBF'!K5</f>
        <v>0</v>
      </c>
      <c r="L13" s="491">
        <f t="shared" si="1"/>
        <v>0</v>
      </c>
      <c r="M13" s="491">
        <f t="shared" si="2"/>
        <v>0</v>
      </c>
      <c r="P13" s="200"/>
    </row>
    <row r="14" spans="1:16" ht="15.95" customHeight="1">
      <c r="A14" s="307" t="s">
        <v>544</v>
      </c>
      <c r="B14" s="198" t="s">
        <v>434</v>
      </c>
      <c r="C14" s="198"/>
      <c r="D14" s="491">
        <f>'ZZ-R1R.DBF'!D6</f>
        <v>0</v>
      </c>
      <c r="E14" s="491">
        <f>'ZZ-R1R.DBF'!E6</f>
        <v>0</v>
      </c>
      <c r="F14" s="491">
        <f>'ZZ-R1R.DBF'!F6</f>
        <v>0</v>
      </c>
      <c r="G14" s="491">
        <f>'ZZ-R1R.DBF'!G6</f>
        <v>0</v>
      </c>
      <c r="H14" s="491">
        <f t="shared" si="0"/>
        <v>0</v>
      </c>
      <c r="I14" s="491">
        <f>'ZZ-R1R.DBF'!I6</f>
        <v>0</v>
      </c>
      <c r="J14" s="491">
        <f>'ZZ-R1R.DBF'!J6</f>
        <v>0</v>
      </c>
      <c r="K14" s="491">
        <f>'ZZ-R1R.DBF'!K6</f>
        <v>0</v>
      </c>
      <c r="L14" s="491">
        <f t="shared" si="1"/>
        <v>0</v>
      </c>
      <c r="M14" s="491">
        <f t="shared" si="2"/>
        <v>0</v>
      </c>
      <c r="P14" s="200"/>
    </row>
    <row r="15" spans="1:16" ht="15.95" customHeight="1">
      <c r="A15" s="307" t="s">
        <v>545</v>
      </c>
      <c r="B15" s="198" t="s">
        <v>543</v>
      </c>
      <c r="C15" s="198"/>
      <c r="D15" s="491">
        <f>'ZZ-R1R.DBF'!D7</f>
        <v>0</v>
      </c>
      <c r="E15" s="491">
        <f>'ZZ-R1R.DBF'!E7</f>
        <v>0</v>
      </c>
      <c r="F15" s="491">
        <f>'ZZ-R1R.DBF'!F7</f>
        <v>0</v>
      </c>
      <c r="G15" s="491">
        <f>'ZZ-R1R.DBF'!G7</f>
        <v>0</v>
      </c>
      <c r="H15" s="491">
        <f t="shared" si="0"/>
        <v>0</v>
      </c>
      <c r="I15" s="491">
        <f>'ZZ-R1R.DBF'!I7</f>
        <v>0</v>
      </c>
      <c r="J15" s="491">
        <f>'ZZ-R1R.DBF'!J7</f>
        <v>0</v>
      </c>
      <c r="K15" s="491">
        <f>'ZZ-R1R.DBF'!K7</f>
        <v>0</v>
      </c>
      <c r="L15" s="491">
        <f t="shared" si="1"/>
        <v>0</v>
      </c>
      <c r="M15" s="491">
        <f t="shared" si="2"/>
        <v>0</v>
      </c>
      <c r="P15" s="200"/>
    </row>
    <row r="16" spans="1:16" ht="15.95" customHeight="1">
      <c r="A16" s="307" t="s">
        <v>448</v>
      </c>
      <c r="B16" s="198" t="s">
        <v>437</v>
      </c>
      <c r="C16" s="198"/>
      <c r="D16" s="491">
        <f>'ZZ-R1R.DBF'!D8</f>
        <v>0</v>
      </c>
      <c r="E16" s="491">
        <f>'ZZ-R1R.DBF'!E8</f>
        <v>0</v>
      </c>
      <c r="F16" s="491">
        <f>'ZZ-R1R.DBF'!F8</f>
        <v>0</v>
      </c>
      <c r="G16" s="491">
        <f>'ZZ-R1R.DBF'!G8</f>
        <v>0</v>
      </c>
      <c r="H16" s="491">
        <f t="shared" si="0"/>
        <v>0</v>
      </c>
      <c r="I16" s="491">
        <f>'ZZ-R1R.DBF'!I8</f>
        <v>0</v>
      </c>
      <c r="J16" s="491">
        <f>'ZZ-R1R.DBF'!J8</f>
        <v>0</v>
      </c>
      <c r="K16" s="491">
        <f>'ZZ-R1R.DBF'!K8</f>
        <v>0</v>
      </c>
      <c r="L16" s="491">
        <f t="shared" si="1"/>
        <v>0</v>
      </c>
      <c r="M16" s="491">
        <f t="shared" si="2"/>
        <v>0</v>
      </c>
      <c r="P16" s="200"/>
    </row>
    <row r="17" spans="1:16" ht="15.95" customHeight="1">
      <c r="A17" s="307" t="s">
        <v>449</v>
      </c>
      <c r="B17" s="198" t="s">
        <v>435</v>
      </c>
      <c r="C17" s="198"/>
      <c r="D17" s="491">
        <f>'ZZ-R1R.DBF'!D9</f>
        <v>0</v>
      </c>
      <c r="E17" s="491">
        <f>'ZZ-R1R.DBF'!E9</f>
        <v>0</v>
      </c>
      <c r="F17" s="491">
        <f>'ZZ-R1R.DBF'!F9</f>
        <v>0</v>
      </c>
      <c r="G17" s="491">
        <f>'ZZ-R1R.DBF'!G9</f>
        <v>0</v>
      </c>
      <c r="H17" s="491">
        <f t="shared" si="0"/>
        <v>0</v>
      </c>
      <c r="I17" s="491">
        <f>'ZZ-R1R.DBF'!I9</f>
        <v>0</v>
      </c>
      <c r="J17" s="491">
        <f>'ZZ-R1R.DBF'!J9</f>
        <v>0</v>
      </c>
      <c r="K17" s="491">
        <f>'ZZ-R1R.DBF'!K9</f>
        <v>0</v>
      </c>
      <c r="L17" s="491">
        <f t="shared" si="1"/>
        <v>0</v>
      </c>
      <c r="M17" s="491">
        <f t="shared" si="2"/>
        <v>0</v>
      </c>
      <c r="P17" s="212"/>
    </row>
    <row r="18" spans="1:16" ht="15.95" customHeight="1">
      <c r="A18" s="307" t="s">
        <v>450</v>
      </c>
      <c r="B18" s="198" t="s">
        <v>557</v>
      </c>
      <c r="C18" s="198"/>
      <c r="D18" s="491">
        <f>'ZZ-R1R.DBF'!D10</f>
        <v>0</v>
      </c>
      <c r="E18" s="491">
        <f>'ZZ-R1R.DBF'!E10</f>
        <v>0</v>
      </c>
      <c r="F18" s="491">
        <f>'ZZ-R1R.DBF'!F10</f>
        <v>0</v>
      </c>
      <c r="G18" s="491">
        <f>'ZZ-R1R.DBF'!G10</f>
        <v>0</v>
      </c>
      <c r="H18" s="491">
        <f t="shared" si="0"/>
        <v>0</v>
      </c>
      <c r="I18" s="491">
        <f>'ZZ-R1R.DBF'!I10</f>
        <v>0</v>
      </c>
      <c r="J18" s="491">
        <f>'ZZ-R1R.DBF'!J10</f>
        <v>0</v>
      </c>
      <c r="K18" s="491">
        <f>'ZZ-R1R.DBF'!K10</f>
        <v>0</v>
      </c>
      <c r="L18" s="491">
        <f t="shared" si="1"/>
        <v>0</v>
      </c>
      <c r="M18" s="491">
        <f t="shared" si="2"/>
        <v>0</v>
      </c>
      <c r="P18" s="437"/>
    </row>
    <row r="19" spans="1:16" ht="15.95" customHeight="1">
      <c r="A19" s="307" t="s">
        <v>451</v>
      </c>
      <c r="B19" s="198" t="s">
        <v>558</v>
      </c>
      <c r="C19" s="198"/>
      <c r="D19" s="491">
        <f>'ZZ-R1R.DBF'!D11</f>
        <v>0</v>
      </c>
      <c r="E19" s="491">
        <f>'ZZ-R1R.DBF'!E11</f>
        <v>0</v>
      </c>
      <c r="F19" s="491">
        <f>'ZZ-R1R.DBF'!F11</f>
        <v>0</v>
      </c>
      <c r="G19" s="491">
        <f>'ZZ-R1R.DBF'!G11</f>
        <v>0</v>
      </c>
      <c r="H19" s="491">
        <f t="shared" si="0"/>
        <v>0</v>
      </c>
      <c r="I19" s="491">
        <f>'ZZ-R1R.DBF'!I11</f>
        <v>0</v>
      </c>
      <c r="J19" s="491">
        <f>'ZZ-R1R.DBF'!J11</f>
        <v>0</v>
      </c>
      <c r="K19" s="491">
        <f>'ZZ-R1R.DBF'!K11</f>
        <v>0</v>
      </c>
      <c r="L19" s="491">
        <f t="shared" si="1"/>
        <v>0</v>
      </c>
      <c r="M19" s="491">
        <f t="shared" si="2"/>
        <v>0</v>
      </c>
      <c r="P19" s="492"/>
    </row>
    <row r="20" spans="1:16" ht="15.95" customHeight="1">
      <c r="A20" s="307" t="s">
        <v>452</v>
      </c>
      <c r="B20" s="198" t="s">
        <v>428</v>
      </c>
      <c r="C20" s="198"/>
      <c r="D20" s="491">
        <f>'ZZ-R1R.DBF'!D12</f>
        <v>0</v>
      </c>
      <c r="E20" s="491">
        <f>'ZZ-R1R.DBF'!E12</f>
        <v>0</v>
      </c>
      <c r="F20" s="491">
        <f>'ZZ-R1R.DBF'!F12</f>
        <v>0</v>
      </c>
      <c r="G20" s="491">
        <f>'ZZ-R1R.DBF'!G12</f>
        <v>0</v>
      </c>
      <c r="H20" s="491">
        <f t="shared" si="0"/>
        <v>0</v>
      </c>
      <c r="I20" s="491">
        <f>'ZZ-R1R.DBF'!I12</f>
        <v>0</v>
      </c>
      <c r="J20" s="491">
        <f>'ZZ-R1R.DBF'!J12</f>
        <v>0</v>
      </c>
      <c r="K20" s="491">
        <f>'ZZ-R1R.DBF'!K12</f>
        <v>0</v>
      </c>
      <c r="L20" s="491">
        <f t="shared" si="1"/>
        <v>0</v>
      </c>
      <c r="M20" s="491">
        <f t="shared" si="2"/>
        <v>0</v>
      </c>
      <c r="P20" s="492"/>
    </row>
    <row r="21" spans="1:16" ht="15.95" customHeight="1">
      <c r="A21" s="493" t="s">
        <v>33</v>
      </c>
      <c r="B21" s="494" t="s">
        <v>263</v>
      </c>
      <c r="C21" s="494"/>
      <c r="D21" s="495">
        <f t="shared" ref="D21:M21" si="3">SUM(D11:D20)</f>
        <v>0</v>
      </c>
      <c r="E21" s="496">
        <f t="shared" si="3"/>
        <v>0</v>
      </c>
      <c r="F21" s="496">
        <f t="shared" si="3"/>
        <v>0</v>
      </c>
      <c r="G21" s="496">
        <f t="shared" si="3"/>
        <v>0</v>
      </c>
      <c r="H21" s="496">
        <f t="shared" si="3"/>
        <v>0</v>
      </c>
      <c r="I21" s="496">
        <f t="shared" si="3"/>
        <v>0</v>
      </c>
      <c r="J21" s="496">
        <f t="shared" si="3"/>
        <v>0</v>
      </c>
      <c r="K21" s="496">
        <f t="shared" si="3"/>
        <v>0</v>
      </c>
      <c r="L21" s="496">
        <f t="shared" si="3"/>
        <v>0</v>
      </c>
      <c r="M21" s="496">
        <f t="shared" si="3"/>
        <v>0</v>
      </c>
      <c r="P21" s="497"/>
    </row>
    <row r="22" spans="1:16" ht="15.95" customHeight="1">
      <c r="A22" s="903" t="s">
        <v>763</v>
      </c>
      <c r="B22" s="904"/>
      <c r="C22" s="489" t="s">
        <v>668</v>
      </c>
      <c r="D22" s="491"/>
      <c r="E22" s="491"/>
      <c r="F22" s="491"/>
      <c r="G22" s="491"/>
      <c r="H22" s="491"/>
      <c r="I22" s="491"/>
      <c r="J22" s="491"/>
      <c r="K22" s="491"/>
      <c r="L22" s="491"/>
      <c r="M22" s="491"/>
    </row>
    <row r="23" spans="1:16" ht="15.95" customHeight="1">
      <c r="A23" s="307" t="s">
        <v>453</v>
      </c>
      <c r="B23" s="198" t="s">
        <v>429</v>
      </c>
      <c r="C23" s="198"/>
      <c r="D23" s="491">
        <f>'ZZ-R1R.DBF'!D17</f>
        <v>0</v>
      </c>
      <c r="E23" s="491">
        <f>'ZZ-R1R.DBF'!E17</f>
        <v>0</v>
      </c>
      <c r="F23" s="491">
        <f>'ZZ-R1R.DBF'!F17</f>
        <v>0</v>
      </c>
      <c r="G23" s="491">
        <f>'ZZ-R1R.DBF'!G17</f>
        <v>0</v>
      </c>
      <c r="H23" s="491" t="s">
        <v>502</v>
      </c>
      <c r="I23" s="491">
        <f>'ZZ-R1R.DBF'!I17</f>
        <v>0</v>
      </c>
      <c r="J23" s="491">
        <f>'ZZ-R1R.DBF'!J17</f>
        <v>0</v>
      </c>
      <c r="K23" s="491">
        <f>'ZZ-R1R.DBF'!K17</f>
        <v>0</v>
      </c>
      <c r="L23" s="491">
        <f t="shared" ref="L23:L35" si="4">J23+K23</f>
        <v>0</v>
      </c>
      <c r="M23" s="491">
        <v>0</v>
      </c>
    </row>
    <row r="24" spans="1:16" ht="15.95" customHeight="1">
      <c r="A24" s="307" t="s">
        <v>454</v>
      </c>
      <c r="B24" s="198" t="s">
        <v>438</v>
      </c>
      <c r="C24" s="198"/>
      <c r="D24" s="491">
        <f>'ZZ-R1R.DBF'!D18</f>
        <v>0</v>
      </c>
      <c r="E24" s="491">
        <f>'ZZ-R1R.DBF'!E18</f>
        <v>0</v>
      </c>
      <c r="F24" s="491">
        <f>'ZZ-R1R.DBF'!F18</f>
        <v>0</v>
      </c>
      <c r="G24" s="491">
        <f>'ZZ-R1R.DBF'!G18</f>
        <v>0</v>
      </c>
      <c r="H24" s="491">
        <f t="shared" ref="H24:H35" si="5">F24+G24</f>
        <v>0</v>
      </c>
      <c r="I24" s="491">
        <f>'ZZ-R1R.DBF'!I18</f>
        <v>0</v>
      </c>
      <c r="J24" s="491">
        <f>'ZZ-R1R.DBF'!J18</f>
        <v>0</v>
      </c>
      <c r="K24" s="491">
        <f>'ZZ-R1R.DBF'!K18</f>
        <v>0</v>
      </c>
      <c r="L24" s="491">
        <f t="shared" si="4"/>
        <v>0</v>
      </c>
      <c r="M24" s="491">
        <f t="shared" ref="M24:M35" si="6">H24+I24-L24</f>
        <v>0</v>
      </c>
    </row>
    <row r="25" spans="1:16" ht="15.95" customHeight="1">
      <c r="A25" s="498" t="s">
        <v>546</v>
      </c>
      <c r="B25" s="307" t="s">
        <v>439</v>
      </c>
      <c r="C25" s="307"/>
      <c r="D25" s="491">
        <f>'ZZ-R1R.DBF'!D19</f>
        <v>0</v>
      </c>
      <c r="E25" s="491">
        <f>'ZZ-R1R.DBF'!E19</f>
        <v>0</v>
      </c>
      <c r="F25" s="491">
        <f>'ZZ-R1R.DBF'!F19</f>
        <v>0</v>
      </c>
      <c r="G25" s="491">
        <f>'ZZ-R1R.DBF'!G19</f>
        <v>0</v>
      </c>
      <c r="H25" s="491">
        <f t="shared" si="5"/>
        <v>0</v>
      </c>
      <c r="I25" s="491">
        <f>'ZZ-R1R.DBF'!I19</f>
        <v>0</v>
      </c>
      <c r="J25" s="491">
        <f>'ZZ-R1R.DBF'!J19</f>
        <v>0</v>
      </c>
      <c r="K25" s="491">
        <f>'ZZ-R1R.DBF'!K19</f>
        <v>0</v>
      </c>
      <c r="L25" s="491">
        <f t="shared" si="4"/>
        <v>0</v>
      </c>
      <c r="M25" s="491">
        <f t="shared" si="6"/>
        <v>0</v>
      </c>
    </row>
    <row r="26" spans="1:16" ht="15.95" customHeight="1">
      <c r="A26" s="307" t="s">
        <v>455</v>
      </c>
      <c r="B26" s="198" t="s">
        <v>430</v>
      </c>
      <c r="C26" s="198"/>
      <c r="D26" s="491">
        <f>'ZZ-R1R.DBF'!D20</f>
        <v>0</v>
      </c>
      <c r="E26" s="491">
        <f>'ZZ-R1R.DBF'!E20</f>
        <v>0</v>
      </c>
      <c r="F26" s="491">
        <f>'ZZ-R1R.DBF'!F20</f>
        <v>0</v>
      </c>
      <c r="G26" s="491">
        <f>'ZZ-R1R.DBF'!G20</f>
        <v>0</v>
      </c>
      <c r="H26" s="491">
        <f t="shared" si="5"/>
        <v>0</v>
      </c>
      <c r="I26" s="491">
        <f>'ZZ-R1R.DBF'!I20</f>
        <v>0</v>
      </c>
      <c r="J26" s="491">
        <f>'ZZ-R1R.DBF'!J20</f>
        <v>0</v>
      </c>
      <c r="K26" s="491">
        <f>'ZZ-R1R.DBF'!K20</f>
        <v>0</v>
      </c>
      <c r="L26" s="491">
        <f t="shared" si="4"/>
        <v>0</v>
      </c>
      <c r="M26" s="491">
        <f t="shared" si="6"/>
        <v>0</v>
      </c>
    </row>
    <row r="27" spans="1:16" ht="15.95" customHeight="1">
      <c r="A27" s="307" t="s">
        <v>456</v>
      </c>
      <c r="B27" s="198" t="s">
        <v>444</v>
      </c>
      <c r="C27" s="198"/>
      <c r="D27" s="491">
        <f>'ZZ-R1R.DBF'!D21</f>
        <v>0</v>
      </c>
      <c r="E27" s="491">
        <f>'ZZ-R1R.DBF'!E21</f>
        <v>0</v>
      </c>
      <c r="F27" s="491">
        <f>'ZZ-R1R.DBF'!F21</f>
        <v>0</v>
      </c>
      <c r="G27" s="491">
        <f>'ZZ-R1R.DBF'!G21</f>
        <v>0</v>
      </c>
      <c r="H27" s="491">
        <f t="shared" si="5"/>
        <v>0</v>
      </c>
      <c r="I27" s="491">
        <f>'ZZ-R1R.DBF'!I21</f>
        <v>0</v>
      </c>
      <c r="J27" s="491">
        <f>'ZZ-R1R.DBF'!J21</f>
        <v>0</v>
      </c>
      <c r="K27" s="491">
        <f>'ZZ-R1R.DBF'!K21</f>
        <v>0</v>
      </c>
      <c r="L27" s="491">
        <f t="shared" si="4"/>
        <v>0</v>
      </c>
      <c r="M27" s="491">
        <f t="shared" si="6"/>
        <v>0</v>
      </c>
    </row>
    <row r="28" spans="1:16" ht="15.95" customHeight="1">
      <c r="A28" s="498" t="s">
        <v>547</v>
      </c>
      <c r="B28" s="198" t="s">
        <v>548</v>
      </c>
      <c r="C28" s="198"/>
      <c r="D28" s="491">
        <f>'ZZ-R1R.DBF'!D22</f>
        <v>0</v>
      </c>
      <c r="E28" s="491">
        <f>'ZZ-R1R.DBF'!E22</f>
        <v>0</v>
      </c>
      <c r="F28" s="491">
        <f>'ZZ-R1R.DBF'!F22</f>
        <v>0</v>
      </c>
      <c r="G28" s="491">
        <f>'ZZ-R1R.DBF'!G22</f>
        <v>0</v>
      </c>
      <c r="H28" s="491">
        <f t="shared" si="5"/>
        <v>0</v>
      </c>
      <c r="I28" s="491">
        <f>'ZZ-R1R.DBF'!I22</f>
        <v>0</v>
      </c>
      <c r="J28" s="491">
        <f>'ZZ-R1R.DBF'!J22</f>
        <v>0</v>
      </c>
      <c r="K28" s="491">
        <f>'ZZ-R1R.DBF'!K22</f>
        <v>0</v>
      </c>
      <c r="L28" s="491">
        <f t="shared" si="4"/>
        <v>0</v>
      </c>
      <c r="M28" s="491">
        <f t="shared" si="6"/>
        <v>0</v>
      </c>
    </row>
    <row r="29" spans="1:16" ht="15.95" customHeight="1">
      <c r="A29" s="498" t="s">
        <v>550</v>
      </c>
      <c r="B29" s="198" t="s">
        <v>549</v>
      </c>
      <c r="C29" s="198"/>
      <c r="D29" s="491">
        <f>'ZZ-R1R.DBF'!D23</f>
        <v>0</v>
      </c>
      <c r="E29" s="491">
        <f>'ZZ-R1R.DBF'!E23</f>
        <v>0</v>
      </c>
      <c r="F29" s="491">
        <f>'ZZ-R1R.DBF'!F23</f>
        <v>0</v>
      </c>
      <c r="G29" s="491">
        <f>'ZZ-R1R.DBF'!G23</f>
        <v>0</v>
      </c>
      <c r="H29" s="491">
        <f t="shared" si="5"/>
        <v>0</v>
      </c>
      <c r="I29" s="491">
        <f>'ZZ-R1R.DBF'!I23</f>
        <v>0</v>
      </c>
      <c r="J29" s="491">
        <f>'ZZ-R1R.DBF'!J23</f>
        <v>0</v>
      </c>
      <c r="K29" s="491">
        <f>'ZZ-R1R.DBF'!K23</f>
        <v>0</v>
      </c>
      <c r="L29" s="491">
        <f t="shared" si="4"/>
        <v>0</v>
      </c>
      <c r="M29" s="491">
        <f t="shared" si="6"/>
        <v>0</v>
      </c>
    </row>
    <row r="30" spans="1:16" ht="15.95" customHeight="1">
      <c r="A30" s="307" t="s">
        <v>457</v>
      </c>
      <c r="B30" s="199" t="s">
        <v>431</v>
      </c>
      <c r="C30" s="199"/>
      <c r="D30" s="491">
        <f>'ZZ-R1R.DBF'!D24</f>
        <v>0</v>
      </c>
      <c r="E30" s="491">
        <f>'ZZ-R1R.DBF'!E24</f>
        <v>0</v>
      </c>
      <c r="F30" s="491">
        <f>'ZZ-R1R.DBF'!F24</f>
        <v>0</v>
      </c>
      <c r="G30" s="491">
        <f>'ZZ-R1R.DBF'!G24</f>
        <v>0</v>
      </c>
      <c r="H30" s="491">
        <f t="shared" si="5"/>
        <v>0</v>
      </c>
      <c r="I30" s="491">
        <f>'ZZ-R1R.DBF'!I24</f>
        <v>0</v>
      </c>
      <c r="J30" s="491">
        <f>'ZZ-R1R.DBF'!J24</f>
        <v>0</v>
      </c>
      <c r="K30" s="491">
        <f>'ZZ-R1R.DBF'!K24</f>
        <v>0</v>
      </c>
      <c r="L30" s="491">
        <f t="shared" si="4"/>
        <v>0</v>
      </c>
      <c r="M30" s="491">
        <f t="shared" si="6"/>
        <v>0</v>
      </c>
    </row>
    <row r="31" spans="1:16" ht="15.95" customHeight="1">
      <c r="A31" s="307" t="s">
        <v>551</v>
      </c>
      <c r="B31" s="199" t="s">
        <v>552</v>
      </c>
      <c r="C31" s="199"/>
      <c r="D31" s="491">
        <f>'ZZ-R1R.DBF'!D25</f>
        <v>0</v>
      </c>
      <c r="E31" s="491">
        <f>'ZZ-R1R.DBF'!E25</f>
        <v>0</v>
      </c>
      <c r="F31" s="491">
        <f>'ZZ-R1R.DBF'!F25</f>
        <v>0</v>
      </c>
      <c r="G31" s="491">
        <f>'ZZ-R1R.DBF'!G25</f>
        <v>0</v>
      </c>
      <c r="H31" s="491">
        <f t="shared" si="5"/>
        <v>0</v>
      </c>
      <c r="I31" s="491">
        <f>'ZZ-R1R.DBF'!I25</f>
        <v>0</v>
      </c>
      <c r="J31" s="491">
        <f>'ZZ-R1R.DBF'!J25</f>
        <v>0</v>
      </c>
      <c r="K31" s="491">
        <f>'ZZ-R1R.DBF'!K25</f>
        <v>0</v>
      </c>
      <c r="L31" s="491">
        <f t="shared" si="4"/>
        <v>0</v>
      </c>
      <c r="M31" s="491">
        <f t="shared" si="6"/>
        <v>0</v>
      </c>
    </row>
    <row r="32" spans="1:16" ht="15.95" customHeight="1">
      <c r="A32" s="307" t="s">
        <v>458</v>
      </c>
      <c r="B32" s="307" t="s">
        <v>440</v>
      </c>
      <c r="C32" s="307"/>
      <c r="D32" s="491">
        <f>'ZZ-R1R.DBF'!D26</f>
        <v>0</v>
      </c>
      <c r="E32" s="491">
        <f>'ZZ-R1R.DBF'!E26</f>
        <v>0</v>
      </c>
      <c r="F32" s="491">
        <f>'ZZ-R1R.DBF'!F26</f>
        <v>0</v>
      </c>
      <c r="G32" s="491">
        <f>'ZZ-R1R.DBF'!G26</f>
        <v>0</v>
      </c>
      <c r="H32" s="491">
        <f t="shared" si="5"/>
        <v>0</v>
      </c>
      <c r="I32" s="491">
        <f>'ZZ-R1R.DBF'!I26</f>
        <v>0</v>
      </c>
      <c r="J32" s="491">
        <f>'ZZ-R1R.DBF'!J26</f>
        <v>0</v>
      </c>
      <c r="K32" s="491">
        <f>'ZZ-R1R.DBF'!K26</f>
        <v>0</v>
      </c>
      <c r="L32" s="491">
        <f t="shared" si="4"/>
        <v>0</v>
      </c>
      <c r="M32" s="491">
        <f t="shared" si="6"/>
        <v>0</v>
      </c>
    </row>
    <row r="33" spans="1:16" ht="15.95" customHeight="1">
      <c r="A33" s="498" t="s">
        <v>553</v>
      </c>
      <c r="B33" s="198" t="s">
        <v>432</v>
      </c>
      <c r="C33" s="198"/>
      <c r="D33" s="491">
        <f>'ZZ-R1R.DBF'!D27</f>
        <v>0</v>
      </c>
      <c r="E33" s="491">
        <f>'ZZ-R1R.DBF'!E27</f>
        <v>0</v>
      </c>
      <c r="F33" s="491">
        <f>'ZZ-R1R.DBF'!F27</f>
        <v>0</v>
      </c>
      <c r="G33" s="491">
        <f>'ZZ-R1R.DBF'!G27</f>
        <v>0</v>
      </c>
      <c r="H33" s="491">
        <f t="shared" si="5"/>
        <v>0</v>
      </c>
      <c r="I33" s="491">
        <f>'ZZ-R1R.DBF'!I27</f>
        <v>0</v>
      </c>
      <c r="J33" s="491">
        <f>'ZZ-R1R.DBF'!J27</f>
        <v>0</v>
      </c>
      <c r="K33" s="491">
        <f>'ZZ-R1R.DBF'!K27</f>
        <v>0</v>
      </c>
      <c r="L33" s="491">
        <f t="shared" si="4"/>
        <v>0</v>
      </c>
      <c r="M33" s="491">
        <f t="shared" si="6"/>
        <v>0</v>
      </c>
    </row>
    <row r="34" spans="1:16" ht="15.95" customHeight="1">
      <c r="A34" s="498" t="s">
        <v>459</v>
      </c>
      <c r="B34" s="307" t="s">
        <v>559</v>
      </c>
      <c r="C34" s="307"/>
      <c r="D34" s="491">
        <f>'ZZ-R1R.DBF'!D28</f>
        <v>0</v>
      </c>
      <c r="E34" s="491">
        <f>'ZZ-R1R.DBF'!E28</f>
        <v>0</v>
      </c>
      <c r="F34" s="491">
        <f>'ZZ-R1R.DBF'!F28</f>
        <v>0</v>
      </c>
      <c r="G34" s="491">
        <f>'ZZ-R1R.DBF'!G28</f>
        <v>0</v>
      </c>
      <c r="H34" s="491">
        <f t="shared" si="5"/>
        <v>0</v>
      </c>
      <c r="I34" s="491">
        <f>'ZZ-R1R.DBF'!I28</f>
        <v>0</v>
      </c>
      <c r="J34" s="491">
        <f>'ZZ-R1R.DBF'!J28</f>
        <v>0</v>
      </c>
      <c r="K34" s="491">
        <f>'ZZ-R1R.DBF'!K28</f>
        <v>0</v>
      </c>
      <c r="L34" s="491">
        <f t="shared" si="4"/>
        <v>0</v>
      </c>
      <c r="M34" s="491">
        <f t="shared" si="6"/>
        <v>0</v>
      </c>
    </row>
    <row r="35" spans="1:16" ht="15.95" customHeight="1">
      <c r="A35" s="307" t="s">
        <v>460</v>
      </c>
      <c r="B35" s="198" t="s">
        <v>441</v>
      </c>
      <c r="C35" s="198"/>
      <c r="D35" s="491">
        <f>'ZZ-R1R.DBF'!D29</f>
        <v>0</v>
      </c>
      <c r="E35" s="491">
        <f>'ZZ-R1R.DBF'!E29</f>
        <v>0</v>
      </c>
      <c r="F35" s="491">
        <f>'ZZ-R1R.DBF'!F29</f>
        <v>0</v>
      </c>
      <c r="G35" s="491">
        <f>'ZZ-R1R.DBF'!G29</f>
        <v>0</v>
      </c>
      <c r="H35" s="491">
        <f t="shared" si="5"/>
        <v>0</v>
      </c>
      <c r="I35" s="491">
        <f>'ZZ-R1R.DBF'!I29</f>
        <v>0</v>
      </c>
      <c r="J35" s="491">
        <f>'ZZ-R1R.DBF'!J29</f>
        <v>0</v>
      </c>
      <c r="K35" s="491">
        <f>'ZZ-R1R.DBF'!K29</f>
        <v>0</v>
      </c>
      <c r="L35" s="491">
        <f t="shared" si="4"/>
        <v>0</v>
      </c>
      <c r="M35" s="491">
        <f t="shared" si="6"/>
        <v>0</v>
      </c>
    </row>
    <row r="36" spans="1:16" ht="15.95" customHeight="1">
      <c r="A36" s="493" t="s">
        <v>33</v>
      </c>
      <c r="B36" s="494" t="s">
        <v>433</v>
      </c>
      <c r="C36" s="494"/>
      <c r="D36" s="495">
        <f>SUM(D23:D35)</f>
        <v>0</v>
      </c>
      <c r="E36" s="495">
        <f t="shared" ref="E36:M36" si="7">SUM(E23:E35)</f>
        <v>0</v>
      </c>
      <c r="F36" s="495">
        <f t="shared" si="7"/>
        <v>0</v>
      </c>
      <c r="G36" s="495">
        <f t="shared" si="7"/>
        <v>0</v>
      </c>
      <c r="H36" s="495">
        <f t="shared" si="7"/>
        <v>0</v>
      </c>
      <c r="I36" s="495">
        <f t="shared" si="7"/>
        <v>0</v>
      </c>
      <c r="J36" s="495">
        <f t="shared" si="7"/>
        <v>0</v>
      </c>
      <c r="K36" s="495">
        <f t="shared" si="7"/>
        <v>0</v>
      </c>
      <c r="L36" s="495">
        <f t="shared" si="7"/>
        <v>0</v>
      </c>
      <c r="M36" s="495">
        <f t="shared" si="7"/>
        <v>0</v>
      </c>
    </row>
    <row r="37" spans="1:16" ht="15.95" customHeight="1" thickBot="1">
      <c r="A37" s="493"/>
      <c r="B37" s="494"/>
      <c r="C37" s="494"/>
      <c r="D37" s="499"/>
      <c r="E37" s="499"/>
      <c r="F37" s="499"/>
      <c r="G37" s="499"/>
      <c r="H37" s="499"/>
      <c r="I37" s="499"/>
      <c r="J37" s="499"/>
      <c r="K37" s="499"/>
      <c r="L37" s="499"/>
      <c r="M37" s="499"/>
    </row>
    <row r="38" spans="1:16" ht="15.95" customHeight="1" thickTop="1" thickBot="1">
      <c r="A38" s="500"/>
      <c r="B38" s="501" t="s">
        <v>554</v>
      </c>
      <c r="C38" s="501"/>
      <c r="D38" s="499">
        <f t="shared" ref="D38:M38" si="8">D21+D36</f>
        <v>0</v>
      </c>
      <c r="E38" s="499">
        <f t="shared" si="8"/>
        <v>0</v>
      </c>
      <c r="F38" s="499">
        <f t="shared" si="8"/>
        <v>0</v>
      </c>
      <c r="G38" s="499">
        <f t="shared" si="8"/>
        <v>0</v>
      </c>
      <c r="H38" s="499">
        <f t="shared" si="8"/>
        <v>0</v>
      </c>
      <c r="I38" s="499">
        <f t="shared" si="8"/>
        <v>0</v>
      </c>
      <c r="J38" s="499">
        <f t="shared" si="8"/>
        <v>0</v>
      </c>
      <c r="K38" s="499">
        <f t="shared" si="8"/>
        <v>0</v>
      </c>
      <c r="L38" s="499">
        <f t="shared" si="8"/>
        <v>0</v>
      </c>
      <c r="M38" s="499">
        <f t="shared" si="8"/>
        <v>0</v>
      </c>
      <c r="O38" s="502">
        <f>'ZZ-R1R.DBF'!M33</f>
        <v>0</v>
      </c>
      <c r="P38" s="212"/>
    </row>
    <row r="39" spans="1:16" ht="15.95" customHeight="1" thickTop="1">
      <c r="D39" s="212" t="s">
        <v>682</v>
      </c>
      <c r="O39" s="502">
        <f>O38-M38</f>
        <v>0</v>
      </c>
      <c r="P39" s="503" t="str">
        <f>IF(O39&lt;&gt;0,"ගැලපුම් නිවැරදි නොවේ.","    ")</f>
        <v xml:space="preserve">    </v>
      </c>
    </row>
    <row r="40" spans="1:16" ht="15.95" customHeight="1">
      <c r="D40" s="212" t="s">
        <v>683</v>
      </c>
    </row>
    <row r="41" spans="1:16" ht="15.95" customHeight="1"/>
    <row r="42" spans="1:16" ht="15.95" customHeight="1"/>
    <row r="43" spans="1:16" ht="15.95" customHeight="1">
      <c r="A43" s="504" t="s">
        <v>1388</v>
      </c>
      <c r="B43" s="505" t="s">
        <v>1389</v>
      </c>
      <c r="C43" s="505"/>
      <c r="D43" s="505"/>
      <c r="E43" s="505"/>
      <c r="F43" s="505"/>
      <c r="I43" s="902" t="s">
        <v>1387</v>
      </c>
      <c r="J43" s="902"/>
      <c r="K43" s="902"/>
      <c r="L43" s="902"/>
      <c r="M43" s="902"/>
    </row>
    <row r="44" spans="1:16" ht="15.95" customHeight="1">
      <c r="A44" s="508" t="s">
        <v>204</v>
      </c>
      <c r="B44" s="900" t="s">
        <v>1386</v>
      </c>
      <c r="C44" s="509"/>
      <c r="D44" s="510"/>
      <c r="E44" s="510"/>
      <c r="I44" s="901" t="s">
        <v>264</v>
      </c>
      <c r="J44" s="901"/>
      <c r="K44" s="901"/>
      <c r="L44" s="901"/>
      <c r="M44" s="901"/>
      <c r="N44" s="901"/>
    </row>
    <row r="45" spans="1:16" ht="15.95" customHeight="1">
      <c r="B45" s="900"/>
      <c r="I45" s="901"/>
      <c r="J45" s="901"/>
      <c r="K45" s="901"/>
      <c r="L45" s="901"/>
      <c r="M45" s="901"/>
      <c r="N45" s="901"/>
    </row>
    <row r="46" spans="1:16" ht="15.95" customHeight="1"/>
    <row r="47" spans="1:16" ht="15.95" customHeight="1">
      <c r="A47" s="212" t="s">
        <v>33</v>
      </c>
    </row>
    <row r="48" spans="1:16" ht="15.95" customHeight="1">
      <c r="A48" s="512"/>
      <c r="B48" s="512" t="s">
        <v>33</v>
      </c>
      <c r="C48" s="512"/>
      <c r="D48" s="512" t="s">
        <v>33</v>
      </c>
      <c r="E48" s="512" t="s">
        <v>33</v>
      </c>
      <c r="F48" s="512" t="s">
        <v>33</v>
      </c>
      <c r="G48" s="512" t="s">
        <v>33</v>
      </c>
      <c r="H48" s="512" t="s">
        <v>33</v>
      </c>
      <c r="I48" s="512" t="s">
        <v>33</v>
      </c>
      <c r="J48" s="512" t="s">
        <v>33</v>
      </c>
      <c r="K48" s="512" t="s">
        <v>33</v>
      </c>
      <c r="L48" s="512" t="s">
        <v>33</v>
      </c>
      <c r="M48" s="512" t="s">
        <v>33</v>
      </c>
      <c r="N48" s="212" t="s">
        <v>33</v>
      </c>
    </row>
    <row r="49" spans="1:2">
      <c r="A49" s="212" t="s">
        <v>33</v>
      </c>
      <c r="B49" s="212">
        <f ca="1">CELL("width",B49)</f>
        <v>67</v>
      </c>
    </row>
    <row r="52" spans="1:2">
      <c r="A52" s="212" t="s">
        <v>33</v>
      </c>
    </row>
  </sheetData>
  <mergeCells count="14">
    <mergeCell ref="J6:L6"/>
    <mergeCell ref="A2:M2"/>
    <mergeCell ref="A5:A8"/>
    <mergeCell ref="B5:B8"/>
    <mergeCell ref="D5:E5"/>
    <mergeCell ref="J5:L5"/>
    <mergeCell ref="D6:E6"/>
    <mergeCell ref="F6:H6"/>
    <mergeCell ref="F5:I5"/>
    <mergeCell ref="B44:B45"/>
    <mergeCell ref="I44:N45"/>
    <mergeCell ref="I43:M43"/>
    <mergeCell ref="A10:B10"/>
    <mergeCell ref="A22:B22"/>
  </mergeCells>
  <printOptions horizontalCentered="1"/>
  <pageMargins left="0.23622047244094491" right="7.874015748031496E-2" top="0.94488188976377963" bottom="0.23622047244094491" header="0.31496062992125984" footer="0.31496062992125984"/>
  <pageSetup paperSize="9" scale="55" firstPageNumber="5" orientation="landscape" useFirstPageNumber="1"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6"/>
  <sheetViews>
    <sheetView topLeftCell="C1" zoomScale="80" zoomScaleNormal="80" workbookViewId="0">
      <selection activeCell="K4" sqref="K4:L24"/>
    </sheetView>
  </sheetViews>
  <sheetFormatPr defaultRowHeight="15"/>
  <cols>
    <col min="1" max="1" width="45.28515625" style="212" customWidth="1"/>
    <col min="2" max="2" width="14" style="212" customWidth="1"/>
    <col min="3" max="3" width="47" style="212" customWidth="1"/>
    <col min="4" max="4" width="18.85546875" style="212" customWidth="1"/>
    <col min="5" max="5" width="15.28515625" style="212" customWidth="1"/>
    <col min="6" max="7" width="15.85546875" style="212" customWidth="1"/>
    <col min="8" max="8" width="23.42578125" style="212" customWidth="1"/>
    <col min="9" max="9" width="2.7109375" style="212" customWidth="1"/>
    <col min="10" max="10" width="9.140625" style="212"/>
    <col min="11" max="11" width="68.42578125" style="212" customWidth="1"/>
    <col min="12" max="17" width="9.140625" style="212"/>
    <col min="18" max="16384" width="9.140625" style="206"/>
  </cols>
  <sheetData>
    <row r="1" spans="1:11" ht="18" customHeight="1">
      <c r="H1" s="358" t="s">
        <v>560</v>
      </c>
    </row>
    <row r="2" spans="1:11" ht="20.25" customHeight="1">
      <c r="A2" s="926" t="s">
        <v>797</v>
      </c>
      <c r="B2" s="926"/>
      <c r="C2" s="926"/>
      <c r="D2" s="926"/>
      <c r="E2" s="926"/>
      <c r="F2" s="926"/>
      <c r="G2" s="926"/>
      <c r="H2" s="926"/>
      <c r="I2" s="513"/>
      <c r="J2" s="513"/>
      <c r="K2" s="513"/>
    </row>
    <row r="3" spans="1:11" ht="12" customHeight="1">
      <c r="A3" s="469"/>
      <c r="B3" s="469"/>
      <c r="C3" s="469"/>
      <c r="D3" s="469"/>
      <c r="E3" s="469"/>
      <c r="F3" s="469"/>
      <c r="G3" s="469"/>
      <c r="H3" s="469"/>
      <c r="I3" s="513"/>
      <c r="J3" s="513"/>
      <c r="K3" s="513"/>
    </row>
    <row r="4" spans="1:11" ht="15" customHeight="1">
      <c r="A4" s="319" t="s">
        <v>1397</v>
      </c>
      <c r="B4" s="468"/>
      <c r="E4" s="503" t="s">
        <v>1385</v>
      </c>
      <c r="F4" s="355"/>
      <c r="G4" s="355"/>
      <c r="H4" s="514"/>
      <c r="I4" s="513"/>
      <c r="J4" s="513"/>
      <c r="K4" s="513"/>
    </row>
    <row r="5" spans="1:11" ht="19.5" customHeight="1">
      <c r="A5" s="319"/>
      <c r="B5" s="468"/>
      <c r="C5" s="319"/>
      <c r="D5" s="319"/>
      <c r="E5" s="514"/>
      <c r="F5" s="514"/>
      <c r="G5" s="514"/>
      <c r="H5" s="515"/>
      <c r="I5" s="513"/>
      <c r="J5" s="513"/>
      <c r="K5" s="467"/>
    </row>
    <row r="6" spans="1:11" ht="23.25" customHeight="1">
      <c r="A6" s="319"/>
      <c r="B6" s="468"/>
      <c r="C6" s="319"/>
      <c r="D6" s="927" t="s">
        <v>409</v>
      </c>
      <c r="E6" s="928"/>
      <c r="F6" s="516" t="s">
        <v>265</v>
      </c>
      <c r="G6" s="517" t="s">
        <v>681</v>
      </c>
      <c r="H6" s="518" t="s">
        <v>266</v>
      </c>
      <c r="K6" s="467"/>
    </row>
    <row r="7" spans="1:11" ht="26.25" customHeight="1">
      <c r="A7" s="319"/>
      <c r="B7" s="468"/>
      <c r="D7" s="929"/>
      <c r="E7" s="930"/>
      <c r="F7" s="519" t="s">
        <v>267</v>
      </c>
      <c r="G7" s="520" t="s">
        <v>761</v>
      </c>
      <c r="H7" s="521" t="s">
        <v>266</v>
      </c>
      <c r="K7" s="467"/>
    </row>
    <row r="8" spans="1:11" ht="14.25" customHeight="1">
      <c r="A8" s="319"/>
      <c r="B8" s="468"/>
      <c r="C8" s="319"/>
      <c r="D8" s="931"/>
      <c r="E8" s="932"/>
      <c r="F8" s="522" t="s">
        <v>268</v>
      </c>
      <c r="G8" s="523" t="s">
        <v>798</v>
      </c>
      <c r="H8" s="524" t="s">
        <v>266</v>
      </c>
    </row>
    <row r="9" spans="1:11" ht="9" customHeight="1">
      <c r="A9" s="319"/>
      <c r="B9" s="468"/>
      <c r="C9" s="319"/>
      <c r="D9" s="319"/>
      <c r="E9" s="514"/>
      <c r="F9" s="514"/>
      <c r="G9" s="514"/>
      <c r="H9" s="515" t="s">
        <v>7</v>
      </c>
      <c r="I9" s="513"/>
      <c r="J9" s="513"/>
      <c r="K9" s="513"/>
    </row>
    <row r="10" spans="1:11" ht="6" customHeight="1">
      <c r="A10" s="933" t="s">
        <v>269</v>
      </c>
      <c r="B10" s="936" t="s">
        <v>71</v>
      </c>
      <c r="C10" s="936" t="s">
        <v>406</v>
      </c>
      <c r="D10" s="936" t="s">
        <v>423</v>
      </c>
      <c r="E10" s="936" t="s">
        <v>408</v>
      </c>
      <c r="F10" s="933" t="s">
        <v>192</v>
      </c>
      <c r="G10" s="936" t="s">
        <v>407</v>
      </c>
      <c r="H10" s="936" t="s">
        <v>270</v>
      </c>
      <c r="I10" s="513"/>
      <c r="J10" s="513"/>
      <c r="K10" s="513"/>
    </row>
    <row r="11" spans="1:11" ht="15" customHeight="1">
      <c r="A11" s="934"/>
      <c r="B11" s="924"/>
      <c r="C11" s="924"/>
      <c r="D11" s="924"/>
      <c r="E11" s="924"/>
      <c r="F11" s="934"/>
      <c r="G11" s="924"/>
      <c r="H11" s="924"/>
      <c r="I11" s="513"/>
      <c r="J11" s="513"/>
      <c r="K11" s="513"/>
    </row>
    <row r="12" spans="1:11" ht="21" customHeight="1">
      <c r="A12" s="934"/>
      <c r="B12" s="924"/>
      <c r="C12" s="924"/>
      <c r="D12" s="924"/>
      <c r="E12" s="924"/>
      <c r="F12" s="934"/>
      <c r="G12" s="924"/>
      <c r="H12" s="924"/>
      <c r="I12" s="513"/>
      <c r="J12" s="513"/>
      <c r="K12" s="513"/>
    </row>
    <row r="13" spans="1:11" ht="15.75" customHeight="1">
      <c r="A13" s="934"/>
      <c r="B13" s="924"/>
      <c r="C13" s="924"/>
      <c r="D13" s="924"/>
      <c r="E13" s="924"/>
      <c r="F13" s="934"/>
      <c r="G13" s="924"/>
      <c r="H13" s="924"/>
      <c r="I13" s="224"/>
      <c r="J13" s="224"/>
      <c r="K13" s="224"/>
    </row>
    <row r="14" spans="1:11" ht="3" hidden="1" customHeight="1">
      <c r="A14" s="934"/>
      <c r="B14" s="924"/>
      <c r="C14" s="924"/>
      <c r="D14" s="924"/>
      <c r="E14" s="924"/>
      <c r="F14" s="934"/>
      <c r="G14" s="924"/>
      <c r="H14" s="924"/>
      <c r="I14" s="224"/>
      <c r="J14" s="224"/>
      <c r="K14" s="224"/>
    </row>
    <row r="15" spans="1:11" ht="17.25" customHeight="1">
      <c r="A15" s="934"/>
      <c r="B15" s="924"/>
      <c r="C15" s="924"/>
      <c r="D15" s="488" t="s">
        <v>41</v>
      </c>
      <c r="E15" s="525" t="s">
        <v>42</v>
      </c>
      <c r="F15" s="525" t="s">
        <v>43</v>
      </c>
      <c r="G15" s="488" t="s">
        <v>44</v>
      </c>
      <c r="H15" s="924" t="s">
        <v>271</v>
      </c>
    </row>
    <row r="16" spans="1:11" ht="15.75" customHeight="1">
      <c r="A16" s="935"/>
      <c r="B16" s="925"/>
      <c r="C16" s="925"/>
      <c r="D16" s="526"/>
      <c r="E16" s="527"/>
      <c r="F16" s="527"/>
      <c r="G16" s="527"/>
      <c r="H16" s="925"/>
    </row>
    <row r="17" spans="1:11" ht="32.25" customHeight="1">
      <c r="A17" s="528" t="s">
        <v>272</v>
      </c>
      <c r="B17" s="529" t="s">
        <v>273</v>
      </c>
      <c r="C17" s="530"/>
      <c r="D17" s="530"/>
      <c r="E17" s="530"/>
      <c r="F17" s="530"/>
      <c r="G17" s="530"/>
      <c r="H17" s="530"/>
      <c r="K17" s="350"/>
    </row>
    <row r="18" spans="1:11" ht="15.95" customHeight="1">
      <c r="A18" s="531"/>
      <c r="B18" s="307" t="s">
        <v>445</v>
      </c>
      <c r="C18" s="198" t="s">
        <v>555</v>
      </c>
      <c r="D18" s="532"/>
      <c r="E18" s="532"/>
      <c r="F18" s="532"/>
      <c r="G18" s="532"/>
      <c r="H18" s="532"/>
      <c r="K18" s="350"/>
    </row>
    <row r="19" spans="1:11" ht="15.95" customHeight="1">
      <c r="A19" s="531"/>
      <c r="B19" s="307" t="s">
        <v>447</v>
      </c>
      <c r="C19" s="198" t="s">
        <v>436</v>
      </c>
      <c r="D19" s="532"/>
      <c r="E19" s="532"/>
      <c r="F19" s="532"/>
      <c r="G19" s="532"/>
      <c r="H19" s="532"/>
    </row>
    <row r="20" spans="1:11" ht="15.95" customHeight="1">
      <c r="A20" s="531"/>
      <c r="B20" s="307" t="s">
        <v>544</v>
      </c>
      <c r="C20" s="198" t="s">
        <v>434</v>
      </c>
      <c r="D20" s="532"/>
      <c r="E20" s="532"/>
      <c r="F20" s="532"/>
      <c r="G20" s="532"/>
      <c r="H20" s="532"/>
    </row>
    <row r="21" spans="1:11" ht="15.95" customHeight="1">
      <c r="A21" s="531"/>
      <c r="B21" s="532" t="s">
        <v>274</v>
      </c>
      <c r="C21" s="532"/>
      <c r="D21" s="532"/>
      <c r="E21" s="532"/>
      <c r="F21" s="532"/>
      <c r="G21" s="532"/>
      <c r="H21" s="532"/>
    </row>
    <row r="22" spans="1:11" ht="15.95" customHeight="1">
      <c r="A22" s="531"/>
      <c r="B22" s="532" t="s">
        <v>274</v>
      </c>
      <c r="C22" s="532"/>
      <c r="D22" s="532"/>
      <c r="E22" s="532"/>
      <c r="F22" s="532"/>
      <c r="G22" s="532"/>
      <c r="H22" s="532"/>
    </row>
    <row r="23" spans="1:11" ht="18" customHeight="1" thickBot="1">
      <c r="A23" s="533" t="s">
        <v>145</v>
      </c>
      <c r="B23" s="532"/>
      <c r="C23" s="532"/>
      <c r="D23" s="534"/>
      <c r="E23" s="534" t="s">
        <v>33</v>
      </c>
      <c r="F23" s="534"/>
      <c r="G23" s="534"/>
      <c r="H23" s="534"/>
    </row>
    <row r="24" spans="1:11" ht="11.25" customHeight="1" thickTop="1">
      <c r="A24" s="531"/>
      <c r="B24" s="532"/>
      <c r="C24" s="532"/>
      <c r="D24" s="532"/>
      <c r="E24" s="532"/>
      <c r="F24" s="532"/>
      <c r="G24" s="532"/>
      <c r="H24" s="532"/>
    </row>
    <row r="25" spans="1:11" ht="15.75">
      <c r="A25" s="535" t="s">
        <v>275</v>
      </c>
      <c r="B25" s="536" t="s">
        <v>273</v>
      </c>
      <c r="C25" s="532"/>
      <c r="D25" s="532"/>
      <c r="E25" s="532"/>
      <c r="F25" s="532"/>
      <c r="G25" s="532"/>
      <c r="H25" s="532"/>
    </row>
    <row r="26" spans="1:11" ht="15.95" customHeight="1">
      <c r="A26" s="531"/>
      <c r="B26" s="307" t="s">
        <v>445</v>
      </c>
      <c r="C26" s="198" t="s">
        <v>555</v>
      </c>
      <c r="D26" s="532"/>
      <c r="E26" s="532"/>
      <c r="F26" s="532"/>
      <c r="G26" s="532"/>
      <c r="H26" s="532"/>
    </row>
    <row r="27" spans="1:11" ht="15.95" customHeight="1">
      <c r="A27" s="531"/>
      <c r="B27" s="307" t="s">
        <v>447</v>
      </c>
      <c r="C27" s="198" t="s">
        <v>436</v>
      </c>
      <c r="D27" s="532"/>
      <c r="E27" s="532"/>
      <c r="F27" s="542" t="s">
        <v>502</v>
      </c>
      <c r="G27" s="532"/>
      <c r="H27" s="532"/>
    </row>
    <row r="28" spans="1:11" ht="15.95" customHeight="1">
      <c r="A28" s="531"/>
      <c r="B28" s="307" t="s">
        <v>544</v>
      </c>
      <c r="C28" s="198" t="s">
        <v>434</v>
      </c>
      <c r="D28" s="532"/>
      <c r="E28" s="532"/>
      <c r="F28" s="532"/>
      <c r="G28" s="532"/>
      <c r="H28" s="532"/>
    </row>
    <row r="29" spans="1:11" ht="15.95" customHeight="1">
      <c r="A29" s="531"/>
      <c r="B29" s="532" t="s">
        <v>274</v>
      </c>
      <c r="C29" s="532"/>
      <c r="D29" s="532"/>
      <c r="E29" s="532"/>
      <c r="F29" s="532"/>
      <c r="G29" s="532"/>
      <c r="H29" s="532"/>
    </row>
    <row r="30" spans="1:11" ht="15.95" customHeight="1">
      <c r="A30" s="346"/>
      <c r="B30" s="532" t="s">
        <v>274</v>
      </c>
      <c r="C30" s="532"/>
      <c r="D30" s="532"/>
      <c r="E30" s="537"/>
      <c r="F30" s="537"/>
      <c r="G30" s="537"/>
      <c r="H30" s="537"/>
    </row>
    <row r="31" spans="1:11" ht="18" customHeight="1" thickBot="1">
      <c r="A31" s="533" t="s">
        <v>145</v>
      </c>
      <c r="B31" s="532"/>
      <c r="C31" s="532"/>
      <c r="D31" s="534"/>
      <c r="E31" s="534"/>
      <c r="F31" s="534"/>
      <c r="G31" s="534"/>
      <c r="H31" s="534"/>
    </row>
    <row r="32" spans="1:11" ht="14.25" customHeight="1" thickTop="1">
      <c r="A32" s="346"/>
      <c r="B32" s="532"/>
      <c r="C32" s="532"/>
      <c r="D32" s="532"/>
      <c r="E32" s="532"/>
      <c r="F32" s="532"/>
      <c r="G32" s="532"/>
      <c r="H32" s="532"/>
    </row>
    <row r="33" spans="1:11" ht="15.75">
      <c r="A33" s="535" t="s">
        <v>276</v>
      </c>
      <c r="B33" s="536" t="s">
        <v>273</v>
      </c>
      <c r="C33" s="532"/>
      <c r="D33" s="532"/>
      <c r="E33" s="532"/>
      <c r="F33" s="532"/>
      <c r="G33" s="532"/>
      <c r="H33" s="532"/>
    </row>
    <row r="34" spans="1:11" ht="15.95" customHeight="1">
      <c r="A34" s="346"/>
      <c r="B34" s="307" t="s">
        <v>445</v>
      </c>
      <c r="C34" s="198" t="s">
        <v>555</v>
      </c>
      <c r="D34" s="532"/>
      <c r="E34" s="537"/>
      <c r="F34" s="537"/>
      <c r="G34" s="537"/>
      <c r="H34" s="537"/>
    </row>
    <row r="35" spans="1:11" ht="15.95" customHeight="1">
      <c r="A35" s="531"/>
      <c r="B35" s="307" t="s">
        <v>447</v>
      </c>
      <c r="C35" s="198" t="s">
        <v>436</v>
      </c>
      <c r="D35" s="532"/>
      <c r="E35" s="532"/>
      <c r="F35" s="532"/>
      <c r="G35" s="532"/>
      <c r="H35" s="532"/>
    </row>
    <row r="36" spans="1:11" ht="15.95" customHeight="1">
      <c r="A36" s="346"/>
      <c r="B36" s="307" t="s">
        <v>544</v>
      </c>
      <c r="C36" s="198" t="s">
        <v>434</v>
      </c>
      <c r="D36" s="532"/>
      <c r="E36" s="532"/>
      <c r="F36" s="532"/>
      <c r="G36" s="532"/>
      <c r="H36" s="532"/>
    </row>
    <row r="37" spans="1:11" ht="15.95" customHeight="1">
      <c r="A37" s="531"/>
      <c r="B37" s="532" t="s">
        <v>274</v>
      </c>
      <c r="C37" s="532"/>
      <c r="D37" s="532"/>
      <c r="E37" s="532"/>
      <c r="F37" s="532"/>
      <c r="G37" s="532"/>
      <c r="H37" s="532"/>
    </row>
    <row r="38" spans="1:11" ht="15.95" customHeight="1">
      <c r="A38" s="346"/>
      <c r="B38" s="532" t="s">
        <v>274</v>
      </c>
      <c r="C38" s="532"/>
      <c r="D38" s="532"/>
      <c r="E38" s="537"/>
      <c r="F38" s="537"/>
      <c r="G38" s="527"/>
      <c r="H38" s="527"/>
    </row>
    <row r="39" spans="1:11" ht="18" customHeight="1" thickBot="1">
      <c r="A39" s="533" t="s">
        <v>145</v>
      </c>
      <c r="B39" s="532"/>
      <c r="C39" s="532"/>
      <c r="D39" s="534"/>
      <c r="E39" s="534"/>
      <c r="F39" s="534"/>
      <c r="G39" s="538"/>
      <c r="H39" s="534"/>
    </row>
    <row r="40" spans="1:11" ht="7.5" customHeight="1" thickTop="1">
      <c r="A40" s="533"/>
      <c r="B40" s="532"/>
      <c r="C40" s="532"/>
      <c r="D40" s="539"/>
      <c r="E40" s="540"/>
      <c r="F40" s="532"/>
      <c r="G40" s="532"/>
      <c r="H40" s="532"/>
    </row>
    <row r="41" spans="1:11" ht="18" customHeight="1" thickBot="1">
      <c r="A41" s="541" t="s">
        <v>112</v>
      </c>
      <c r="B41" s="539"/>
      <c r="C41" s="539"/>
      <c r="D41" s="538"/>
      <c r="E41" s="538"/>
      <c r="F41" s="534"/>
      <c r="G41" s="534"/>
      <c r="H41" s="534"/>
      <c r="I41" s="224"/>
      <c r="J41" s="224"/>
      <c r="K41" s="224"/>
    </row>
    <row r="42" spans="1:11" ht="13.5" customHeight="1" thickTop="1">
      <c r="A42" s="224"/>
      <c r="B42" s="224"/>
      <c r="C42" s="224"/>
      <c r="D42" s="224"/>
      <c r="E42" s="224"/>
      <c r="F42" s="224"/>
      <c r="G42" s="224"/>
      <c r="H42" s="224"/>
    </row>
    <row r="43" spans="1:11" ht="15.75">
      <c r="A43" s="505" t="s">
        <v>1390</v>
      </c>
      <c r="B43" s="505" t="s">
        <v>277</v>
      </c>
      <c r="C43" s="505"/>
      <c r="D43" s="505"/>
      <c r="E43" s="506" t="s">
        <v>419</v>
      </c>
      <c r="F43" s="224"/>
    </row>
    <row r="44" spans="1:11" ht="15.75">
      <c r="A44" s="509" t="s">
        <v>1391</v>
      </c>
      <c r="B44" s="509" t="s">
        <v>356</v>
      </c>
      <c r="C44" s="510"/>
      <c r="D44" s="510"/>
      <c r="E44" s="509" t="s">
        <v>410</v>
      </c>
      <c r="F44" s="511"/>
      <c r="I44" s="511"/>
      <c r="J44" s="511"/>
    </row>
    <row r="45" spans="1:11" ht="15.75">
      <c r="B45" s="212" t="s">
        <v>278</v>
      </c>
      <c r="E45" s="6" t="s">
        <v>411</v>
      </c>
      <c r="F45" s="6"/>
    </row>
    <row r="46" spans="1:11" ht="15.75">
      <c r="E46" s="6" t="s">
        <v>412</v>
      </c>
      <c r="F46" s="6"/>
    </row>
  </sheetData>
  <mergeCells count="11">
    <mergeCell ref="H15:H16"/>
    <mergeCell ref="A2:H2"/>
    <mergeCell ref="D6:E8"/>
    <mergeCell ref="A10:A16"/>
    <mergeCell ref="B10:B16"/>
    <mergeCell ref="C10:C16"/>
    <mergeCell ref="D10:D14"/>
    <mergeCell ref="E10:E14"/>
    <mergeCell ref="F10:F14"/>
    <mergeCell ref="G10:G14"/>
    <mergeCell ref="H10:H14"/>
  </mergeCells>
  <printOptions horizontalCentered="1"/>
  <pageMargins left="0.78740157480314965" right="0.70866141732283472" top="0.94488188976377963" bottom="0.31496062992125984" header="0.31496062992125984" footer="0.19685039370078741"/>
  <pageSetup paperSize="9" scale="64" firstPageNumber="13" orientation="landscape" useFirstPageNumber="1" r:id="rId1"/>
  <headerFoot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33"/>
  <sheetViews>
    <sheetView topLeftCell="C1" workbookViewId="0">
      <selection activeCell="I4" sqref="I4:I10"/>
    </sheetView>
  </sheetViews>
  <sheetFormatPr defaultRowHeight="15"/>
  <cols>
    <col min="1" max="1" width="23.140625" style="212" customWidth="1"/>
    <col min="2" max="2" width="31.28515625" style="212" customWidth="1"/>
    <col min="3" max="3" width="23.5703125" style="212" customWidth="1"/>
    <col min="4" max="4" width="19.5703125" style="212" customWidth="1"/>
    <col min="5" max="5" width="22.140625" style="212" customWidth="1"/>
    <col min="6" max="6" width="25.28515625" style="212" customWidth="1"/>
    <col min="7" max="7" width="3.42578125" style="212" customWidth="1"/>
    <col min="8" max="8" width="9.140625" style="212"/>
    <col min="9" max="9" width="70.140625" style="212" customWidth="1"/>
    <col min="10" max="21" width="9.140625" style="212"/>
    <col min="22" max="16384" width="9.140625" style="206"/>
  </cols>
  <sheetData>
    <row r="1" spans="1:21" ht="15.75">
      <c r="F1" s="358" t="s">
        <v>562</v>
      </c>
    </row>
    <row r="2" spans="1:21">
      <c r="F2" s="337"/>
    </row>
    <row r="3" spans="1:21" ht="22.5">
      <c r="A3" s="937" t="s">
        <v>413</v>
      </c>
      <c r="B3" s="937"/>
      <c r="C3" s="937"/>
      <c r="D3" s="937"/>
      <c r="E3" s="937"/>
      <c r="F3" s="937"/>
      <c r="G3" s="206"/>
      <c r="H3" s="206"/>
      <c r="J3" s="206"/>
      <c r="K3" s="206"/>
      <c r="L3" s="206"/>
      <c r="M3" s="206"/>
      <c r="N3" s="206"/>
      <c r="O3" s="206"/>
      <c r="P3" s="206"/>
      <c r="Q3" s="206"/>
      <c r="R3" s="206"/>
      <c r="S3" s="206"/>
      <c r="T3" s="206"/>
      <c r="U3" s="206"/>
    </row>
    <row r="4" spans="1:21" ht="21.75" customHeight="1">
      <c r="A4" s="543"/>
      <c r="B4" s="543"/>
      <c r="C4" s="543"/>
      <c r="D4" s="543"/>
      <c r="E4" s="543"/>
      <c r="F4" s="543"/>
      <c r="G4" s="206"/>
      <c r="H4" s="206"/>
      <c r="I4" s="467"/>
      <c r="J4" s="206"/>
      <c r="K4" s="206"/>
      <c r="L4" s="206"/>
      <c r="M4" s="206"/>
      <c r="N4" s="206"/>
      <c r="O4" s="206"/>
      <c r="P4" s="206"/>
      <c r="Q4" s="206"/>
      <c r="R4" s="206"/>
      <c r="S4" s="206"/>
      <c r="T4" s="206"/>
      <c r="U4" s="206"/>
    </row>
    <row r="5" spans="1:21" ht="36" customHeight="1">
      <c r="A5" s="319" t="s">
        <v>1397</v>
      </c>
      <c r="B5" s="468"/>
      <c r="C5" s="319"/>
      <c r="E5" s="319" t="s">
        <v>1385</v>
      </c>
      <c r="F5" s="514"/>
      <c r="G5" s="206"/>
      <c r="H5" s="206"/>
      <c r="I5" s="467"/>
      <c r="J5" s="206"/>
      <c r="K5" s="206"/>
      <c r="L5" s="206"/>
      <c r="M5" s="206"/>
      <c r="N5" s="206"/>
      <c r="O5" s="206"/>
      <c r="P5" s="206"/>
      <c r="Q5" s="206"/>
      <c r="R5" s="206"/>
      <c r="S5" s="206"/>
      <c r="T5" s="206"/>
      <c r="U5" s="206"/>
    </row>
    <row r="6" spans="1:21" ht="21.75" customHeight="1">
      <c r="A6" s="319"/>
      <c r="B6" s="468"/>
      <c r="C6" s="319"/>
      <c r="D6" s="355"/>
      <c r="E6" s="355"/>
      <c r="F6" s="470" t="s">
        <v>7</v>
      </c>
      <c r="G6" s="206"/>
      <c r="H6" s="206"/>
      <c r="I6" s="467"/>
      <c r="J6" s="206"/>
      <c r="K6" s="206"/>
      <c r="L6" s="206"/>
      <c r="M6" s="206"/>
      <c r="N6" s="206"/>
      <c r="O6" s="206"/>
      <c r="P6" s="206"/>
      <c r="Q6" s="206"/>
      <c r="R6" s="206"/>
      <c r="S6" s="206"/>
      <c r="T6" s="206"/>
      <c r="U6" s="206"/>
    </row>
    <row r="7" spans="1:21" ht="45.75" customHeight="1">
      <c r="A7" s="544" t="s">
        <v>71</v>
      </c>
      <c r="B7" s="544" t="s">
        <v>65</v>
      </c>
      <c r="C7" s="545" t="s">
        <v>364</v>
      </c>
      <c r="D7" s="545" t="s">
        <v>365</v>
      </c>
      <c r="E7" s="545" t="s">
        <v>366</v>
      </c>
      <c r="F7" s="546" t="s">
        <v>414</v>
      </c>
      <c r="G7" s="206"/>
      <c r="H7" s="206"/>
      <c r="I7" s="206"/>
      <c r="J7" s="206"/>
      <c r="K7" s="206"/>
      <c r="L7" s="206"/>
      <c r="M7" s="206"/>
      <c r="N7" s="206"/>
      <c r="O7" s="206"/>
      <c r="P7" s="206"/>
      <c r="Q7" s="206"/>
      <c r="R7" s="206"/>
      <c r="S7" s="206"/>
      <c r="T7" s="206"/>
      <c r="U7" s="206"/>
    </row>
    <row r="8" spans="1:21" ht="15.75">
      <c r="A8" s="532"/>
      <c r="B8" s="532"/>
      <c r="C8" s="532"/>
      <c r="D8" s="532"/>
      <c r="E8" s="532"/>
      <c r="F8" s="540"/>
      <c r="G8" s="206"/>
      <c r="H8" s="206"/>
      <c r="I8" s="206"/>
      <c r="J8" s="206"/>
      <c r="K8" s="206"/>
      <c r="L8" s="206"/>
      <c r="M8" s="206"/>
      <c r="N8" s="206"/>
      <c r="O8" s="206"/>
      <c r="P8" s="206"/>
      <c r="Q8" s="206"/>
      <c r="R8" s="206"/>
      <c r="S8" s="206"/>
      <c r="T8" s="206"/>
      <c r="U8" s="206"/>
    </row>
    <row r="9" spans="1:21" ht="18.75">
      <c r="A9" s="537"/>
      <c r="B9" s="537"/>
      <c r="C9" s="537"/>
      <c r="D9" s="537"/>
      <c r="E9" s="537"/>
      <c r="F9" s="547"/>
      <c r="G9" s="206"/>
      <c r="H9" s="206"/>
      <c r="I9" s="350"/>
      <c r="J9" s="206"/>
      <c r="K9" s="206"/>
      <c r="L9" s="206"/>
      <c r="M9" s="206"/>
      <c r="N9" s="206"/>
      <c r="O9" s="206"/>
      <c r="P9" s="206"/>
      <c r="Q9" s="206"/>
      <c r="R9" s="206"/>
      <c r="S9" s="206"/>
      <c r="T9" s="206"/>
      <c r="U9" s="206"/>
    </row>
    <row r="10" spans="1:21" ht="18.75">
      <c r="A10" s="537"/>
      <c r="B10" s="537"/>
      <c r="C10" s="537"/>
      <c r="D10" s="537"/>
      <c r="E10" s="537"/>
      <c r="F10" s="547"/>
      <c r="G10" s="206"/>
      <c r="H10" s="206"/>
      <c r="I10" s="350"/>
      <c r="J10" s="206"/>
      <c r="K10" s="206"/>
      <c r="L10" s="206"/>
      <c r="M10" s="206"/>
      <c r="N10" s="206"/>
      <c r="O10" s="206"/>
      <c r="P10" s="206"/>
      <c r="Q10" s="206"/>
      <c r="R10" s="206"/>
      <c r="S10" s="206"/>
      <c r="T10" s="206"/>
      <c r="U10" s="206"/>
    </row>
    <row r="11" spans="1:21">
      <c r="A11" s="537"/>
      <c r="B11" s="537"/>
      <c r="C11" s="537"/>
      <c r="D11" s="537"/>
      <c r="E11" s="537"/>
      <c r="F11" s="547"/>
      <c r="G11" s="206"/>
      <c r="H11" s="206"/>
      <c r="I11" s="206"/>
      <c r="J11" s="206"/>
      <c r="K11" s="206"/>
      <c r="L11" s="206"/>
      <c r="M11" s="206"/>
      <c r="N11" s="206"/>
      <c r="O11" s="206"/>
      <c r="P11" s="206"/>
      <c r="Q11" s="206"/>
      <c r="R11" s="206"/>
      <c r="S11" s="206"/>
      <c r="T11" s="206"/>
      <c r="U11" s="206"/>
    </row>
    <row r="12" spans="1:21">
      <c r="A12" s="537"/>
      <c r="B12" s="537"/>
      <c r="C12" s="537"/>
      <c r="D12" s="537"/>
      <c r="E12" s="537"/>
      <c r="F12" s="547"/>
      <c r="G12" s="206"/>
      <c r="H12" s="206"/>
      <c r="I12" s="206"/>
      <c r="J12" s="206"/>
      <c r="K12" s="206"/>
      <c r="L12" s="206"/>
      <c r="M12" s="206"/>
      <c r="N12" s="206"/>
      <c r="O12" s="206"/>
      <c r="P12" s="206"/>
      <c r="Q12" s="206"/>
      <c r="R12" s="206"/>
      <c r="S12" s="206"/>
      <c r="T12" s="206"/>
      <c r="U12" s="206"/>
    </row>
    <row r="13" spans="1:21">
      <c r="A13" s="537"/>
      <c r="B13" s="537"/>
      <c r="C13" s="537"/>
      <c r="D13" s="537"/>
      <c r="E13" s="537"/>
      <c r="F13" s="547"/>
      <c r="G13" s="206"/>
      <c r="H13" s="206"/>
      <c r="I13" s="206"/>
      <c r="J13" s="206"/>
      <c r="K13" s="206"/>
      <c r="L13" s="206"/>
      <c r="M13" s="206"/>
      <c r="N13" s="206"/>
      <c r="O13" s="206"/>
      <c r="P13" s="206"/>
      <c r="Q13" s="206"/>
      <c r="R13" s="206"/>
      <c r="S13" s="206"/>
      <c r="T13" s="206"/>
      <c r="U13" s="206"/>
    </row>
    <row r="14" spans="1:21">
      <c r="A14" s="537"/>
      <c r="B14" s="537"/>
      <c r="C14" s="537"/>
      <c r="D14" s="537"/>
      <c r="E14" s="537"/>
      <c r="F14" s="547"/>
      <c r="G14" s="206"/>
      <c r="H14" s="206"/>
      <c r="I14" s="206"/>
      <c r="J14" s="206"/>
      <c r="K14" s="206"/>
      <c r="L14" s="206"/>
      <c r="M14" s="206"/>
      <c r="N14" s="206"/>
      <c r="O14" s="206"/>
      <c r="P14" s="206"/>
      <c r="Q14" s="206"/>
      <c r="R14" s="206"/>
      <c r="S14" s="206"/>
      <c r="T14" s="206"/>
      <c r="U14" s="206"/>
    </row>
    <row r="15" spans="1:21">
      <c r="A15" s="537"/>
      <c r="B15" s="537"/>
      <c r="C15" s="537"/>
      <c r="D15" s="537"/>
      <c r="E15" s="537"/>
      <c r="F15" s="547"/>
      <c r="G15" s="206"/>
      <c r="H15" s="206"/>
      <c r="I15" s="206"/>
      <c r="J15" s="206"/>
      <c r="K15" s="206"/>
      <c r="L15" s="206"/>
      <c r="M15" s="206"/>
      <c r="N15" s="206"/>
      <c r="O15" s="206"/>
      <c r="P15" s="206"/>
      <c r="Q15" s="206"/>
      <c r="R15" s="206"/>
      <c r="S15" s="206"/>
      <c r="T15" s="206"/>
      <c r="U15" s="206"/>
    </row>
    <row r="16" spans="1:21">
      <c r="A16" s="537"/>
      <c r="B16" s="537"/>
      <c r="C16" s="537"/>
      <c r="D16" s="537"/>
      <c r="E16" s="537"/>
      <c r="F16" s="547"/>
      <c r="G16" s="206"/>
      <c r="H16" s="206"/>
      <c r="I16" s="206"/>
      <c r="J16" s="206"/>
      <c r="K16" s="206"/>
      <c r="L16" s="206"/>
      <c r="M16" s="206"/>
      <c r="N16" s="206"/>
      <c r="O16" s="206"/>
      <c r="P16" s="206"/>
      <c r="Q16" s="206"/>
      <c r="R16" s="206"/>
      <c r="S16" s="206"/>
      <c r="T16" s="206"/>
      <c r="U16" s="206"/>
    </row>
    <row r="17" spans="1:21">
      <c r="A17" s="537"/>
      <c r="B17" s="537"/>
      <c r="C17" s="550" t="s">
        <v>502</v>
      </c>
      <c r="D17" s="537"/>
      <c r="E17" s="537"/>
      <c r="F17" s="547"/>
      <c r="G17" s="206"/>
      <c r="H17" s="206"/>
      <c r="I17" s="206"/>
      <c r="J17" s="206"/>
      <c r="K17" s="206"/>
      <c r="L17" s="206"/>
      <c r="M17" s="206"/>
      <c r="N17" s="206"/>
      <c r="O17" s="206"/>
      <c r="P17" s="206"/>
      <c r="Q17" s="206"/>
      <c r="R17" s="206"/>
      <c r="S17" s="206"/>
      <c r="T17" s="206"/>
      <c r="U17" s="206"/>
    </row>
    <row r="18" spans="1:21">
      <c r="A18" s="537"/>
      <c r="B18" s="537"/>
      <c r="C18" s="537"/>
      <c r="D18" s="537"/>
      <c r="E18" s="537"/>
      <c r="F18" s="547"/>
      <c r="G18" s="206"/>
      <c r="H18" s="206"/>
      <c r="I18" s="206"/>
      <c r="J18" s="206"/>
      <c r="K18" s="206"/>
      <c r="L18" s="206"/>
      <c r="M18" s="206"/>
      <c r="N18" s="206"/>
      <c r="O18" s="206"/>
      <c r="P18" s="206"/>
      <c r="Q18" s="206"/>
      <c r="R18" s="206"/>
      <c r="S18" s="206"/>
      <c r="T18" s="206"/>
      <c r="U18" s="206"/>
    </row>
    <row r="19" spans="1:21">
      <c r="A19" s="537"/>
      <c r="B19" s="537"/>
      <c r="C19" s="537"/>
      <c r="D19" s="537"/>
      <c r="E19" s="537"/>
      <c r="F19" s="547"/>
      <c r="G19" s="206"/>
      <c r="H19" s="206"/>
      <c r="I19" s="206"/>
      <c r="J19" s="206"/>
      <c r="K19" s="206"/>
      <c r="L19" s="206"/>
      <c r="M19" s="206"/>
      <c r="N19" s="206"/>
      <c r="O19" s="206"/>
      <c r="P19" s="206"/>
      <c r="Q19" s="206"/>
      <c r="R19" s="206"/>
      <c r="S19" s="206"/>
      <c r="T19" s="206"/>
      <c r="U19" s="206"/>
    </row>
    <row r="20" spans="1:21">
      <c r="A20" s="537"/>
      <c r="B20" s="537"/>
      <c r="C20" s="537"/>
      <c r="D20" s="537"/>
      <c r="E20" s="537"/>
      <c r="F20" s="547"/>
      <c r="G20" s="206"/>
      <c r="H20" s="206"/>
      <c r="I20" s="206"/>
      <c r="J20" s="206"/>
      <c r="K20" s="206"/>
      <c r="L20" s="206"/>
      <c r="M20" s="206"/>
      <c r="N20" s="206"/>
      <c r="O20" s="206"/>
      <c r="P20" s="206"/>
      <c r="Q20" s="206"/>
      <c r="R20" s="206"/>
      <c r="S20" s="206"/>
      <c r="T20" s="206"/>
      <c r="U20" s="206"/>
    </row>
    <row r="21" spans="1:21">
      <c r="A21" s="537"/>
      <c r="B21" s="537"/>
      <c r="C21" s="537"/>
      <c r="D21" s="537"/>
      <c r="E21" s="537"/>
      <c r="F21" s="547"/>
      <c r="G21" s="206"/>
      <c r="H21" s="206"/>
      <c r="I21" s="206"/>
      <c r="J21" s="206"/>
      <c r="K21" s="206"/>
      <c r="L21" s="206"/>
      <c r="M21" s="206"/>
      <c r="N21" s="206"/>
      <c r="O21" s="206"/>
      <c r="P21" s="206"/>
      <c r="Q21" s="206"/>
      <c r="R21" s="206"/>
      <c r="S21" s="206"/>
      <c r="T21" s="206"/>
      <c r="U21" s="206"/>
    </row>
    <row r="22" spans="1:21">
      <c r="A22" s="537"/>
      <c r="B22" s="537"/>
      <c r="C22" s="537"/>
      <c r="D22" s="537"/>
      <c r="E22" s="537"/>
      <c r="F22" s="547"/>
      <c r="G22" s="206"/>
      <c r="H22" s="206"/>
      <c r="I22" s="206"/>
      <c r="J22" s="206"/>
      <c r="K22" s="206"/>
      <c r="L22" s="206"/>
      <c r="M22" s="206"/>
      <c r="N22" s="206"/>
      <c r="O22" s="206"/>
      <c r="P22" s="206"/>
      <c r="Q22" s="206"/>
      <c r="R22" s="206"/>
      <c r="S22" s="206"/>
      <c r="T22" s="206"/>
      <c r="U22" s="206"/>
    </row>
    <row r="23" spans="1:21">
      <c r="A23" s="537"/>
      <c r="B23" s="537"/>
      <c r="C23" s="537"/>
      <c r="D23" s="537"/>
      <c r="E23" s="537"/>
      <c r="F23" s="547"/>
      <c r="G23" s="206"/>
      <c r="H23" s="206"/>
      <c r="I23" s="206"/>
      <c r="J23" s="206"/>
      <c r="K23" s="206"/>
      <c r="L23" s="206"/>
      <c r="M23" s="206"/>
      <c r="N23" s="206"/>
      <c r="O23" s="206"/>
      <c r="P23" s="206"/>
      <c r="Q23" s="206"/>
      <c r="R23" s="206"/>
      <c r="S23" s="206"/>
      <c r="T23" s="206"/>
      <c r="U23" s="206"/>
    </row>
    <row r="24" spans="1:21">
      <c r="A24" s="537"/>
      <c r="B24" s="537"/>
      <c r="C24" s="537"/>
      <c r="D24" s="537"/>
      <c r="E24" s="537"/>
      <c r="F24" s="547"/>
      <c r="G24" s="206"/>
      <c r="H24" s="206"/>
      <c r="I24" s="206"/>
      <c r="J24" s="206"/>
      <c r="K24" s="206"/>
      <c r="L24" s="206"/>
      <c r="M24" s="206"/>
      <c r="N24" s="206"/>
      <c r="O24" s="206"/>
      <c r="P24" s="206"/>
      <c r="Q24" s="206"/>
      <c r="R24" s="206"/>
      <c r="S24" s="206"/>
      <c r="T24" s="206"/>
      <c r="U24" s="206"/>
    </row>
    <row r="25" spans="1:21">
      <c r="A25" s="537"/>
      <c r="B25" s="537"/>
      <c r="C25" s="537"/>
      <c r="D25" s="537"/>
      <c r="E25" s="537"/>
      <c r="F25" s="547"/>
      <c r="G25" s="206"/>
      <c r="H25" s="206"/>
      <c r="I25" s="206"/>
      <c r="J25" s="206"/>
      <c r="K25" s="206"/>
      <c r="L25" s="206"/>
      <c r="M25" s="206"/>
      <c r="N25" s="206"/>
      <c r="O25" s="206"/>
      <c r="P25" s="206"/>
      <c r="Q25" s="206"/>
      <c r="R25" s="206"/>
      <c r="S25" s="206"/>
      <c r="T25" s="206"/>
      <c r="U25" s="206"/>
    </row>
    <row r="26" spans="1:21">
      <c r="A26" s="537"/>
      <c r="B26" s="537"/>
      <c r="C26" s="537"/>
      <c r="D26" s="537"/>
      <c r="E26" s="537"/>
      <c r="F26" s="547"/>
      <c r="G26" s="206"/>
      <c r="H26" s="206"/>
      <c r="I26" s="206"/>
      <c r="J26" s="206"/>
      <c r="K26" s="206"/>
      <c r="L26" s="206"/>
      <c r="M26" s="206"/>
      <c r="N26" s="206"/>
      <c r="O26" s="206"/>
      <c r="P26" s="206"/>
      <c r="Q26" s="206"/>
      <c r="R26" s="206"/>
      <c r="S26" s="206"/>
      <c r="T26" s="206"/>
      <c r="U26" s="206"/>
    </row>
    <row r="27" spans="1:21">
      <c r="A27" s="537"/>
      <c r="B27" s="537"/>
      <c r="C27" s="537"/>
      <c r="D27" s="537"/>
      <c r="E27" s="537"/>
      <c r="F27" s="547"/>
      <c r="G27" s="206"/>
      <c r="H27" s="206"/>
      <c r="I27" s="206"/>
      <c r="J27" s="206"/>
      <c r="K27" s="206"/>
      <c r="L27" s="206"/>
      <c r="M27" s="206"/>
      <c r="N27" s="206"/>
      <c r="O27" s="206"/>
      <c r="P27" s="206"/>
      <c r="Q27" s="206"/>
      <c r="R27" s="206"/>
      <c r="S27" s="206"/>
      <c r="T27" s="206"/>
      <c r="U27" s="206"/>
    </row>
    <row r="28" spans="1:21">
      <c r="A28" s="527"/>
      <c r="B28" s="527"/>
      <c r="C28" s="527"/>
      <c r="D28" s="527"/>
      <c r="E28" s="527"/>
      <c r="F28" s="548"/>
      <c r="G28" s="206"/>
      <c r="H28" s="206"/>
      <c r="I28" s="206"/>
      <c r="J28" s="206"/>
      <c r="K28" s="206"/>
      <c r="L28" s="206"/>
      <c r="M28" s="206"/>
      <c r="N28" s="206"/>
      <c r="O28" s="206"/>
      <c r="P28" s="206"/>
      <c r="Q28" s="206"/>
      <c r="R28" s="206"/>
      <c r="S28" s="206"/>
      <c r="T28" s="206"/>
      <c r="U28" s="206"/>
    </row>
    <row r="30" spans="1:21" ht="15.75">
      <c r="A30" s="549" t="s">
        <v>422</v>
      </c>
      <c r="B30" s="505" t="s">
        <v>277</v>
      </c>
      <c r="C30" s="505"/>
      <c r="D30" s="506" t="s">
        <v>419</v>
      </c>
      <c r="E30" s="507"/>
      <c r="F30" s="224"/>
      <c r="G30" s="206"/>
      <c r="H30" s="206"/>
      <c r="I30" s="206"/>
      <c r="J30" s="206"/>
      <c r="K30" s="206"/>
      <c r="L30" s="206"/>
      <c r="M30" s="206"/>
      <c r="N30" s="206"/>
      <c r="O30" s="206"/>
      <c r="P30" s="206"/>
      <c r="Q30" s="206"/>
      <c r="R30" s="206"/>
      <c r="S30" s="206"/>
      <c r="T30" s="206"/>
      <c r="U30" s="206"/>
    </row>
    <row r="31" spans="1:21" ht="15.75">
      <c r="A31" s="508" t="s">
        <v>204</v>
      </c>
      <c r="B31" s="509" t="s">
        <v>357</v>
      </c>
      <c r="C31" s="510"/>
      <c r="D31" s="509" t="s">
        <v>410</v>
      </c>
      <c r="E31" s="511"/>
      <c r="G31" s="206"/>
      <c r="H31" s="206"/>
      <c r="I31" s="206"/>
      <c r="J31" s="206"/>
      <c r="K31" s="206"/>
      <c r="L31" s="206"/>
      <c r="M31" s="206"/>
      <c r="N31" s="206"/>
      <c r="O31" s="206"/>
      <c r="P31" s="206"/>
      <c r="Q31" s="206"/>
      <c r="R31" s="206"/>
      <c r="S31" s="206"/>
      <c r="T31" s="206"/>
      <c r="U31" s="206"/>
    </row>
    <row r="32" spans="1:21" ht="15.75">
      <c r="B32" s="212" t="s">
        <v>278</v>
      </c>
      <c r="D32" s="6" t="s">
        <v>411</v>
      </c>
    </row>
    <row r="33" spans="4:4" ht="15.75">
      <c r="D33" s="6" t="s">
        <v>412</v>
      </c>
    </row>
  </sheetData>
  <mergeCells count="1">
    <mergeCell ref="A3:F3"/>
  </mergeCells>
  <printOptions horizontalCentered="1"/>
  <pageMargins left="0.70866141732283472" right="0.70866141732283472" top="0.94488188976377963" bottom="0.31496062992125984" header="0.31496062992125984" footer="0.31496062992125984"/>
  <pageSetup paperSize="9" scale="86" firstPageNumber="14" orientation="landscape" useFirstPageNumber="1"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9"/>
  <sheetViews>
    <sheetView topLeftCell="C1" workbookViewId="0">
      <selection activeCell="J1" sqref="J1:K12"/>
    </sheetView>
  </sheetViews>
  <sheetFormatPr defaultRowHeight="15"/>
  <cols>
    <col min="1" max="1" width="17.140625" style="212" customWidth="1"/>
    <col min="2" max="2" width="31" style="212" customWidth="1"/>
    <col min="3" max="3" width="15.85546875" style="212" customWidth="1"/>
    <col min="4" max="4" width="15.7109375" style="212" customWidth="1"/>
    <col min="5" max="5" width="19.5703125" style="212" customWidth="1"/>
    <col min="6" max="6" width="17.140625" style="212" customWidth="1"/>
    <col min="7" max="7" width="21" style="212" customWidth="1"/>
    <col min="8" max="8" width="4.28515625" style="212" customWidth="1"/>
    <col min="9" max="9" width="9.140625" style="212"/>
    <col min="10" max="10" width="63.5703125" style="212" customWidth="1"/>
    <col min="11" max="22" width="9.140625" style="212"/>
    <col min="23" max="16384" width="9.140625" style="206"/>
  </cols>
  <sheetData>
    <row r="1" spans="1:10" ht="15.75">
      <c r="G1" s="358" t="s">
        <v>561</v>
      </c>
    </row>
    <row r="2" spans="1:10" ht="18.75">
      <c r="G2" s="337"/>
      <c r="J2" s="467"/>
    </row>
    <row r="3" spans="1:10" ht="22.5">
      <c r="A3" s="937" t="s">
        <v>420</v>
      </c>
      <c r="B3" s="937"/>
      <c r="C3" s="937"/>
      <c r="D3" s="937"/>
      <c r="E3" s="937"/>
      <c r="F3" s="937"/>
      <c r="G3" s="937"/>
      <c r="J3" s="467"/>
    </row>
    <row r="4" spans="1:10" ht="9" customHeight="1">
      <c r="A4" s="543"/>
      <c r="B4" s="543"/>
      <c r="C4" s="543"/>
      <c r="D4" s="543"/>
      <c r="E4" s="543"/>
      <c r="F4" s="543"/>
      <c r="G4" s="543"/>
      <c r="J4" s="467"/>
    </row>
    <row r="5" spans="1:10" ht="17.25" customHeight="1">
      <c r="A5" s="319" t="s">
        <v>1398</v>
      </c>
      <c r="B5" s="468"/>
      <c r="C5" s="468"/>
      <c r="E5" s="319" t="s">
        <v>1385</v>
      </c>
      <c r="F5" s="355"/>
    </row>
    <row r="6" spans="1:10" ht="15.75">
      <c r="A6" s="319"/>
      <c r="B6" s="468"/>
      <c r="C6" s="468"/>
      <c r="D6" s="319"/>
      <c r="E6" s="355"/>
      <c r="F6" s="355"/>
      <c r="G6" s="337" t="s">
        <v>7</v>
      </c>
    </row>
    <row r="7" spans="1:10" ht="78.75">
      <c r="A7" s="544" t="s">
        <v>71</v>
      </c>
      <c r="B7" s="544" t="s">
        <v>65</v>
      </c>
      <c r="C7" s="545" t="s">
        <v>365</v>
      </c>
      <c r="D7" s="545" t="s">
        <v>74</v>
      </c>
      <c r="E7" s="545" t="s">
        <v>367</v>
      </c>
      <c r="F7" s="545" t="s">
        <v>368</v>
      </c>
      <c r="G7" s="551" t="s">
        <v>414</v>
      </c>
    </row>
    <row r="8" spans="1:10">
      <c r="A8" s="537"/>
      <c r="B8" s="537"/>
      <c r="C8" s="537"/>
      <c r="D8" s="537"/>
      <c r="E8" s="537"/>
      <c r="F8" s="537"/>
      <c r="G8" s="547"/>
    </row>
    <row r="9" spans="1:10" ht="18.75">
      <c r="A9" s="537"/>
      <c r="B9" s="537"/>
      <c r="C9" s="537"/>
      <c r="D9" s="537"/>
      <c r="E9" s="537"/>
      <c r="F9" s="537"/>
      <c r="G9" s="547"/>
      <c r="J9" s="350"/>
    </row>
    <row r="10" spans="1:10" ht="18.75">
      <c r="A10" s="537"/>
      <c r="B10" s="537"/>
      <c r="C10" s="537"/>
      <c r="D10" s="537"/>
      <c r="E10" s="537"/>
      <c r="F10" s="537"/>
      <c r="G10" s="547"/>
      <c r="J10" s="350"/>
    </row>
    <row r="11" spans="1:10">
      <c r="A11" s="537"/>
      <c r="B11" s="537"/>
      <c r="C11" s="537"/>
      <c r="D11" s="537"/>
      <c r="E11" s="537"/>
      <c r="F11" s="537"/>
      <c r="G11" s="547"/>
    </row>
    <row r="12" spans="1:10">
      <c r="A12" s="537"/>
      <c r="B12" s="537"/>
      <c r="C12" s="537"/>
      <c r="D12" s="537"/>
      <c r="E12" s="537"/>
      <c r="F12" s="537"/>
      <c r="G12" s="547"/>
    </row>
    <row r="13" spans="1:10">
      <c r="A13" s="537"/>
      <c r="B13" s="537"/>
      <c r="C13" s="537"/>
      <c r="D13" s="537"/>
      <c r="E13" s="537"/>
      <c r="F13" s="537"/>
      <c r="G13" s="547"/>
    </row>
    <row r="14" spans="1:10">
      <c r="A14" s="537"/>
      <c r="B14" s="537"/>
      <c r="C14" s="537"/>
      <c r="D14" s="537"/>
      <c r="E14" s="537"/>
      <c r="F14" s="537"/>
      <c r="G14" s="547"/>
    </row>
    <row r="15" spans="1:10">
      <c r="A15" s="537"/>
      <c r="B15" s="537"/>
      <c r="C15" s="537"/>
      <c r="D15" s="550" t="s">
        <v>502</v>
      </c>
      <c r="E15" s="537"/>
      <c r="F15" s="537"/>
      <c r="G15" s="547"/>
    </row>
    <row r="16" spans="1:10">
      <c r="A16" s="537"/>
      <c r="B16" s="537"/>
      <c r="C16" s="537"/>
      <c r="D16" s="537"/>
      <c r="E16" s="537"/>
      <c r="F16" s="537"/>
      <c r="G16" s="547"/>
    </row>
    <row r="17" spans="1:7">
      <c r="A17" s="537"/>
      <c r="B17" s="537"/>
      <c r="C17" s="537"/>
      <c r="D17" s="537"/>
      <c r="E17" s="537"/>
      <c r="F17" s="537"/>
      <c r="G17" s="547"/>
    </row>
    <row r="18" spans="1:7">
      <c r="A18" s="537"/>
      <c r="B18" s="537"/>
      <c r="C18" s="537"/>
      <c r="D18" s="537"/>
      <c r="E18" s="537"/>
      <c r="F18" s="537"/>
      <c r="G18" s="547"/>
    </row>
    <row r="19" spans="1:7">
      <c r="A19" s="537"/>
      <c r="B19" s="537"/>
      <c r="C19" s="537"/>
      <c r="D19" s="537"/>
      <c r="E19" s="537"/>
      <c r="F19" s="537"/>
      <c r="G19" s="547"/>
    </row>
    <row r="20" spans="1:7">
      <c r="A20" s="537"/>
      <c r="B20" s="537"/>
      <c r="C20" s="537"/>
      <c r="D20" s="537"/>
      <c r="E20" s="537"/>
      <c r="F20" s="537"/>
      <c r="G20" s="547"/>
    </row>
    <row r="21" spans="1:7">
      <c r="A21" s="537"/>
      <c r="B21" s="537"/>
      <c r="C21" s="537"/>
      <c r="D21" s="537"/>
      <c r="E21" s="537"/>
      <c r="F21" s="537"/>
      <c r="G21" s="547"/>
    </row>
    <row r="22" spans="1:7">
      <c r="A22" s="537"/>
      <c r="B22" s="537"/>
      <c r="C22" s="537"/>
      <c r="D22" s="537"/>
      <c r="E22" s="537"/>
      <c r="F22" s="537"/>
      <c r="G22" s="547"/>
    </row>
    <row r="23" spans="1:7">
      <c r="A23" s="527"/>
      <c r="B23" s="527"/>
      <c r="C23" s="527"/>
      <c r="D23" s="527"/>
      <c r="E23" s="527"/>
      <c r="F23" s="527"/>
      <c r="G23" s="548"/>
    </row>
    <row r="26" spans="1:7" ht="15.75">
      <c r="A26" s="549" t="s">
        <v>279</v>
      </c>
      <c r="B26" s="505" t="s">
        <v>280</v>
      </c>
      <c r="C26" s="505"/>
      <c r="D26" s="505"/>
      <c r="E26" s="506" t="s">
        <v>419</v>
      </c>
      <c r="F26" s="507"/>
      <c r="G26" s="224"/>
    </row>
    <row r="27" spans="1:7" ht="15.75">
      <c r="A27" s="508" t="s">
        <v>204</v>
      </c>
      <c r="B27" s="509" t="s">
        <v>358</v>
      </c>
      <c r="C27" s="509"/>
      <c r="D27" s="510"/>
      <c r="E27" s="509" t="s">
        <v>410</v>
      </c>
      <c r="F27" s="511"/>
    </row>
    <row r="28" spans="1:7" ht="15.75">
      <c r="B28" s="212" t="s">
        <v>281</v>
      </c>
      <c r="E28" s="6" t="s">
        <v>411</v>
      </c>
    </row>
    <row r="29" spans="1:7" ht="15.75">
      <c r="E29" s="6" t="s">
        <v>412</v>
      </c>
    </row>
  </sheetData>
  <mergeCells count="1">
    <mergeCell ref="A3:G3"/>
  </mergeCells>
  <printOptions horizontalCentered="1"/>
  <pageMargins left="0.70866141732283472" right="0.70866141732283472" top="0.94488188976377963" bottom="0.31496062992125984" header="0.31496062992125984" footer="0.31496062992125984"/>
  <pageSetup paperSize="9" scale="88" firstPageNumber="15" orientation="landscape" useFirstPageNumber="1"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36</vt:i4>
      </vt:variant>
    </vt:vector>
  </HeadingPairs>
  <TitlesOfParts>
    <vt:vector size="70" baseType="lpstr">
      <vt:lpstr>F</vt:lpstr>
      <vt:lpstr>P</vt:lpstr>
      <vt:lpstr>C</vt:lpstr>
      <vt:lpstr>D</vt:lpstr>
      <vt:lpstr>Notes to the Financial Statemen</vt:lpstr>
      <vt:lpstr>R1</vt:lpstr>
      <vt:lpstr>R2</vt:lpstr>
      <vt:lpstr>R3</vt:lpstr>
      <vt:lpstr>R4</vt:lpstr>
      <vt:lpstr>E1</vt:lpstr>
      <vt:lpstr>E5</vt:lpstr>
      <vt:lpstr>E2</vt:lpstr>
      <vt:lpstr>E3(1)</vt:lpstr>
      <vt:lpstr>E3(ii)(1)</vt:lpstr>
      <vt:lpstr>E4(1)</vt:lpstr>
      <vt:lpstr>E6(1)</vt:lpstr>
      <vt:lpstr>G1</vt:lpstr>
      <vt:lpstr>G2</vt:lpstr>
      <vt:lpstr>G3</vt:lpstr>
      <vt:lpstr>G4</vt:lpstr>
      <vt:lpstr>G5</vt:lpstr>
      <vt:lpstr>G6</vt:lpstr>
      <vt:lpstr>G7</vt:lpstr>
      <vt:lpstr>Note (i)</vt:lpstr>
      <vt:lpstr>Note (ii) </vt:lpstr>
      <vt:lpstr>Note(iii)</vt:lpstr>
      <vt:lpstr>Note (iv)</vt:lpstr>
      <vt:lpstr>Note (v)</vt:lpstr>
      <vt:lpstr>Note(vi)</vt:lpstr>
      <vt:lpstr>Note (vii)</vt:lpstr>
      <vt:lpstr>Note (viii)</vt:lpstr>
      <vt:lpstr>ZZ-R1R.DBF</vt:lpstr>
      <vt:lpstr>ZZZ-PG1.DBF</vt:lpstr>
      <vt:lpstr>Sheet2</vt:lpstr>
      <vt:lpstr>'C'!Print_Area</vt:lpstr>
      <vt:lpstr>D!Print_Area</vt:lpstr>
      <vt:lpstr>'E1'!Print_Area</vt:lpstr>
      <vt:lpstr>'E2'!Print_Area</vt:lpstr>
      <vt:lpstr>'E3(1)'!Print_Area</vt:lpstr>
      <vt:lpstr>'E3(ii)(1)'!Print_Area</vt:lpstr>
      <vt:lpstr>'E4(1)'!Print_Area</vt:lpstr>
      <vt:lpstr>'E5'!Print_Area</vt:lpstr>
      <vt:lpstr>'E6(1)'!Print_Area</vt:lpstr>
      <vt:lpstr>F!Print_Area</vt:lpstr>
      <vt:lpstr>'G1'!Print_Area</vt:lpstr>
      <vt:lpstr>'G2'!Print_Area</vt:lpstr>
      <vt:lpstr>'G3'!Print_Area</vt:lpstr>
      <vt:lpstr>'G4'!Print_Area</vt:lpstr>
      <vt:lpstr>'G6'!Print_Area</vt:lpstr>
      <vt:lpstr>'G7'!Print_Area</vt:lpstr>
      <vt:lpstr>'Note (i)'!Print_Area</vt:lpstr>
      <vt:lpstr>'Note (ii) '!Print_Area</vt:lpstr>
      <vt:lpstr>'Note (iv)'!Print_Area</vt:lpstr>
      <vt:lpstr>'Note (v)'!Print_Area</vt:lpstr>
      <vt:lpstr>'Note (vii)'!Print_Area</vt:lpstr>
      <vt:lpstr>'Note (viii)'!Print_Area</vt:lpstr>
      <vt:lpstr>'Note(iii)'!Print_Area</vt:lpstr>
      <vt:lpstr>'Note(vi)'!Print_Area</vt:lpstr>
      <vt:lpstr>'Notes to the Financial Statemen'!Print_Area</vt:lpstr>
      <vt:lpstr>P!Print_Area</vt:lpstr>
      <vt:lpstr>'R1'!Print_Area</vt:lpstr>
      <vt:lpstr>'R2'!Print_Area</vt:lpstr>
      <vt:lpstr>'R3'!Print_Area</vt:lpstr>
      <vt:lpstr>'R4'!Print_Area</vt:lpstr>
      <vt:lpstr>D!Print_Titles</vt:lpstr>
      <vt:lpstr>'E1'!Print_Titles</vt:lpstr>
      <vt:lpstr>'E2'!Print_Titles</vt:lpstr>
      <vt:lpstr>'E3(1)'!Print_Titles</vt:lpstr>
      <vt:lpstr>'E3(ii)(1)'!Print_Titles</vt:lpstr>
      <vt:lpstr>'E4(1)'!Print_Titles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DELL-2013</dc:creator>
  <cp:lastModifiedBy>DELL</cp:lastModifiedBy>
  <cp:lastPrinted>2024-02-15T10:43:28Z</cp:lastPrinted>
  <dcterms:created xsi:type="dcterms:W3CDTF">2013-09-15T10:31:19Z</dcterms:created>
  <dcterms:modified xsi:type="dcterms:W3CDTF">2024-03-12T07:00:31Z</dcterms:modified>
</cp:coreProperties>
</file>